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1780" activeTab="0"/>
  </bookViews>
  <sheets>
    <sheet name="BOM" sheetId="1" r:id="rId1"/>
  </sheets>
  <definedNames>
    <definedName name="_xlnm.Print_Area" localSheetId="0">'BOM'!$A$1:$G$110</definedName>
  </definedNames>
  <calcPr fullCalcOnLoad="1"/>
</workbook>
</file>

<file path=xl/sharedStrings.xml><?xml version="1.0" encoding="utf-8"?>
<sst xmlns="http://schemas.openxmlformats.org/spreadsheetml/2006/main" count="260" uniqueCount="188">
  <si>
    <t>http://www.banzaimusic.com/470-Ohm-2W.html</t>
  </si>
  <si>
    <t>http://www.banzaimusic.com/1k-2W.html</t>
  </si>
  <si>
    <t>http://www.banzaimusic.com/100k-2W.html</t>
  </si>
  <si>
    <t>C7,107  10u 63V POLYESTER       GAIN DC DECOUPLING (100V  invece di 63, non trovato)</t>
  </si>
  <si>
    <t>Price x unit</t>
  </si>
  <si>
    <t>Total</t>
  </si>
  <si>
    <t>ITEM</t>
  </si>
  <si>
    <t>Quantity</t>
  </si>
  <si>
    <t>Shop</t>
  </si>
  <si>
    <t>http://www.banzaimusic.com/GSI-Q-Male-Receptable.html</t>
  </si>
  <si>
    <t>4K7 X 6</t>
  </si>
  <si>
    <t>5K6 X 2</t>
  </si>
  <si>
    <t>10K X 7</t>
  </si>
  <si>
    <t>12K X 2</t>
  </si>
  <si>
    <t>22K X 3</t>
  </si>
  <si>
    <t>82K X 2</t>
  </si>
  <si>
    <t>100K X 2</t>
  </si>
  <si>
    <t>http://www.banzaimusic.com/Fresnel-lens-5mm-raised-red.html</t>
  </si>
  <si>
    <t xml:space="preserve">LED/LAMP </t>
  </si>
  <si>
    <t>http://www.banzaimusic.com/Lucky-Chickenhead.html</t>
  </si>
  <si>
    <t>http://www.banzaimusic.com/47-Ohm-MF-0-25W.html</t>
  </si>
  <si>
    <t>FILM RESISTORS, 5%, 1/4W (tutte da 1%)</t>
  </si>
  <si>
    <t>http://www.banzaimusic.com/100-Ohm-MF-0-25W.html</t>
  </si>
  <si>
    <t>http://www.banzaimusic.com/470-Ohm-MF-0-25W.html</t>
  </si>
  <si>
    <t>http://www.banzaimusic.com/680-Ohm-MF-0-25W.html</t>
  </si>
  <si>
    <t>http://www.banzaimusic.com/1-0k-MF-0-25W.html</t>
  </si>
  <si>
    <t>http://www.banzaimusic.com/1-2k-MF-0-25W.html</t>
  </si>
  <si>
    <t>http://www.banzaimusic.com/1-5k-MF-0-25W.html</t>
  </si>
  <si>
    <t>http://www.banzaimusic.com/2-2k-MF-0-25W.html</t>
  </si>
  <si>
    <t>http://www.banzaimusic.com/4-7k-MF-0-25W.html</t>
  </si>
  <si>
    <t>http://www.banzaimusic.com/5-6k-MF-0-25W.html</t>
  </si>
  <si>
    <t>http://www.banzaimusic.com/10k-MF-0-25W.html</t>
  </si>
  <si>
    <t>http://www.banzaimusic.com/12k-MF-0-25W.html</t>
  </si>
  <si>
    <t>http://www.banzaimusic.com/22k-MF-0-25W.html</t>
  </si>
  <si>
    <t>http://www.banzaimusic.com/47k-MF-0-25W.html</t>
  </si>
  <si>
    <t>http://it.farnell.com/jsp/search/productdetail.jsp?sku=1166900</t>
  </si>
  <si>
    <t>http://www.banzaimusic.com/82k-MF-0-25W.html</t>
  </si>
  <si>
    <t>http://www.banzaimusic.com/100k-MF-0-25W.html</t>
  </si>
  <si>
    <t>http://www.banzaimusic.com/220k-MF-0-25W.html</t>
  </si>
  <si>
    <t>http://www.banzaimusic.com/1-0M-MF-0-25W.html</t>
  </si>
  <si>
    <t>6K8 1% 1/4W X 4</t>
  </si>
  <si>
    <t>B</t>
  </si>
  <si>
    <t>B</t>
  </si>
  <si>
    <t>B</t>
  </si>
  <si>
    <t>3-POS ROTARY SWITCH, Preferably BBM (Break Before Make)</t>
  </si>
  <si>
    <t>POWER SWITCH DPST, MAIN CURRENT SUPPLY SW</t>
  </si>
  <si>
    <t>http://www.banzaimusic.com/Toggle-Switch-CZ-23.html?quantity=1</t>
  </si>
  <si>
    <t>CAPACITORS</t>
  </si>
  <si>
    <t>http://it.farnell.com/schroff/20860-126/valigetta-rack-19-2u-280-mm/dp/1455926</t>
  </si>
  <si>
    <t>http://www.banzaimusic.com/PCB-Connector-25-5G.html</t>
  </si>
  <si>
    <t>http://www.banzaimusic.com/68pF-Ceramic-Cap-2-5mm.html</t>
  </si>
  <si>
    <t>C4,104  1u5 250V POLYESTER      OUTPUT DC DECOUPLING V1B</t>
  </si>
  <si>
    <t>http://www.banzaimusic.com/WIMA-MKP4-0-22uF-250V.html</t>
  </si>
  <si>
    <t>http://www.banzaimusic.com/WIMA-MKS2-0-1uF-63V.html</t>
  </si>
  <si>
    <t>C12,112 100n 63V POLYESTER      SRPP CATHODE SHUNT (5mm invece di 7,5)</t>
  </si>
  <si>
    <t xml:space="preserve">C3,103, C5, 105  470nF 250V POLYESTER    INTERSTAGE V1A-V1B, STAGE1 OUTPUT (LS15, 2 sono su 17,5) </t>
  </si>
  <si>
    <t>http://www.banzaimusic.com/WIMA-MKS4-470nF-250V-LS15.html</t>
  </si>
  <si>
    <t>http://www.banzaimusic.com/WIMA-MKS4-1-5uF-250V-LS22-5.html</t>
  </si>
  <si>
    <t>http://www.banzaimusic.com/WIMA-MKS4-4-7uF-250V-LS27-5.html</t>
  </si>
  <si>
    <t>http://www.banzaimusic.com/10uF-63V-Radial.html</t>
  </si>
  <si>
    <t>http://www.banzaimusic.com/Roederstein-EKA-10uF-250V.html</t>
  </si>
  <si>
    <t>POWER TRAFO:    220V:12+12V /30VA TOROID       PSU 15VAC to 220VAC *note:updated!</t>
  </si>
  <si>
    <t>POWER RESISTOR, 5%, 2W</t>
  </si>
  <si>
    <t>http://www.banzaimusic.com/TL783CKC.html</t>
  </si>
  <si>
    <t>IC2     78S12                   REG. 12V HEATER (Higher Current version 2A of 7812)</t>
  </si>
  <si>
    <t>http://www.banzaimusic.com/TIP121.html</t>
  </si>
  <si>
    <t>http://it.farnell.com/stmicroelectronics/l78s12cv/ic-regolatore-di-tensione-12v-78s12/dp/9756132</t>
  </si>
  <si>
    <t>HEATSINK TO220</t>
  </si>
  <si>
    <t>TR1     OEP A262-A3E            INPUT TRANSFORMER</t>
  </si>
  <si>
    <t>470R 2W X 2</t>
  </si>
  <si>
    <t>1K 2W   X2</t>
  </si>
  <si>
    <t>100K 2W X 1</t>
  </si>
  <si>
    <t>C25,125 10u 250V RAD.EL.LYT     HT NOISE FILTER</t>
  </si>
  <si>
    <t>SOME   WIRE FOR MOUNTING.</t>
  </si>
  <si>
    <t>A 19" 2u MOUNTING CASE.</t>
  </si>
  <si>
    <t>BIG HEATSINK FOR T8S12 (CHASSIS)</t>
  </si>
  <si>
    <t>http://it.farnell.com/jsp/search/productdetail.jsp?sku=522636</t>
  </si>
  <si>
    <t>http://www.banzaimusic.com/Heat-Sink-A5723-60.html</t>
  </si>
  <si>
    <t>http://www.banzaimusic.com/6-8k-MF-0-25W.html</t>
  </si>
  <si>
    <t>http://www.banzaimusic.com/39V-Zener-Diode-0-5W.html</t>
  </si>
  <si>
    <t>DIODE     ZD56 ½W (Zener Diode 56V)</t>
  </si>
  <si>
    <t>http://www.banzaimusic.com/56V-Zener-Diode-0-5W.html?quantity=2</t>
  </si>
  <si>
    <t>http://www.banzaimusic.com/1N4148.html</t>
  </si>
  <si>
    <t>100R X 1</t>
  </si>
  <si>
    <t>470R X 5</t>
  </si>
  <si>
    <t>680R X 4</t>
  </si>
  <si>
    <t>1K X 4</t>
  </si>
  <si>
    <t>1K2 X 2</t>
  </si>
  <si>
    <t>1K5 X 2</t>
  </si>
  <si>
    <t>2K2 X 5</t>
  </si>
  <si>
    <t>220K X 2</t>
  </si>
  <si>
    <t>1M X 10</t>
  </si>
  <si>
    <t>http://www.banzaimusic.com/Fuse-slow-blo-5x20mm-1-0A.html</t>
  </si>
  <si>
    <t>IEC POWER INLET w FUSE HOLDER 5X20</t>
  </si>
  <si>
    <t>IC1     TL783                   REG. 245V HT</t>
  </si>
  <si>
    <t>CASE, KNOBS, PANELS AND GENERAL HARDWARE</t>
  </si>
  <si>
    <t>R</t>
  </si>
  <si>
    <t>A</t>
  </si>
  <si>
    <t>R: Reperibile</t>
  </si>
  <si>
    <t>A: Acquistato</t>
  </si>
  <si>
    <t>http://www.banzaimusic.com/Rotary-Switch-4x3-Pins.html</t>
  </si>
  <si>
    <t>http://www.banzaimusic.com/Rotary-Switch-BR-1x12-Pins.html</t>
  </si>
  <si>
    <t xml:space="preserve">F1     1AT FUSE </t>
  </si>
  <si>
    <t>TUBES     ECC82 - 5814 - 12AU7A    OUTPUT STAGE</t>
  </si>
  <si>
    <t>http://www.banzaimusic.com/ECC82-12AU7-JJ-Matched-and-Balanced.html</t>
  </si>
  <si>
    <t>2x     XLR, 3PIN, CHASSIS, FEMALE - FOR INPUT</t>
  </si>
  <si>
    <t>2x     XLR, 3PIN, CHASSIS, MALE FOR OUTPUT</t>
  </si>
  <si>
    <t>C11,111 470u16V RAD.EL.LYT      SRPP CATHODE SHUNT</t>
  </si>
  <si>
    <t>C23     10u 63V RAD.EL.LYT      P48 STAB</t>
  </si>
  <si>
    <t>ONE    NICE FRONT PANEL LAMP HOLDER, 12V/50Ma.</t>
  </si>
  <si>
    <t>http://www.banzaimusic.com/XLR-3-CH-FEM.html</t>
  </si>
  <si>
    <t>http://www.banzaimusic.com/XLR-3-CH-MAL.html</t>
  </si>
  <si>
    <t>C13,113 4u7 250V POLYESTER      SRPP OUTPUT CAP</t>
  </si>
  <si>
    <t>CERAMIC</t>
  </si>
  <si>
    <t>POLYESTER</t>
  </si>
  <si>
    <t>RADIAL ELECTROLYTIC</t>
  </si>
  <si>
    <t>47R X 1</t>
  </si>
  <si>
    <t>10K TRIMMER 5x10MM OR 5x2½MM     TRIM 48V</t>
  </si>
  <si>
    <t>47KB (LOG) POT, 6MM             "OUTPUT LEVEL"</t>
  </si>
  <si>
    <t xml:space="preserve">5x       M3x10mm THREADED SPACERS FOR MOUNTING THE PCB. </t>
  </si>
  <si>
    <t>HARDWARE FOR MOUNTING THE TOROIDS.</t>
  </si>
  <si>
    <t>47K X 10</t>
  </si>
  <si>
    <t>IC, TUBES, SIGNAL TRANSFORMERS AND DISCRETE</t>
  </si>
  <si>
    <t>http://www.banzaimusic.com/MEC-M-85047-47k-log.html?quantity=2</t>
  </si>
  <si>
    <t>12-POS ROTARY SWITCH, SET TO 11 "GAIN" - Preferably MBB (Make Before Break)</t>
  </si>
  <si>
    <t>3-POS ROTARY SWITCH, Preferably MBB (Make Before Brake)</t>
  </si>
  <si>
    <t>POWER TRAFO:     220V:15+15V /30VA TOROID       PSU 220V mains to 15VAC</t>
  </si>
  <si>
    <t>http://it.farnell.com/oep-oxford-electrical-products/a262a3e/trasformatore-audio-1-1-6-45-6/dp/1172344?whydiditmatch=rel_3&amp;matchedProduct=A262-A3E</t>
  </si>
  <si>
    <t>TR1/2 SCREENING CANS</t>
  </si>
  <si>
    <t>http://www.banzaimusic.com/Heat-Sink-FHS301.html</t>
  </si>
  <si>
    <t>PANNELLO FRONTALE (FRONT PANEL SCHAEFFER)</t>
  </si>
  <si>
    <t>C16, C17, C18     1000u 25V RAD.EL.LYT    12V HEATER RAW STAB</t>
  </si>
  <si>
    <t>C26, C27, C28, C29     47u 63V  RAD.EL.LYT     TRIPLER P48</t>
  </si>
  <si>
    <t>C6,106  68p 50V CERAMIC         BW LIMITING</t>
  </si>
  <si>
    <t>http://www.banzaimusic.com/10uF-35V-Radial.html</t>
  </si>
  <si>
    <t>http://www.banzaimusic.com/100uF-350V-Radial.html</t>
  </si>
  <si>
    <t>http://www.banzaimusic.com/100uF-63V-Radial.html</t>
  </si>
  <si>
    <t>http://www.banzaimusic.com/Frolyt-ERF-470uF-16V.html</t>
  </si>
  <si>
    <t>http://www.banzaimusic.com/1000uF-25V-Radial.html</t>
  </si>
  <si>
    <t>http://www.banzaimusic.com/47uF-63V-Radial.html</t>
  </si>
  <si>
    <t>http://www.banzaimusic.com/MKT-10nF-100V.html</t>
  </si>
  <si>
    <t>http://www.banzaimusic.com/WIMA-MKS2-22nF-63V.html</t>
  </si>
  <si>
    <t xml:space="preserve">C2,102, C10, 110  220nF 250V POLYESTER    INPUT DC BLOCK, SRPP INPUT DC BLOCK   </t>
  </si>
  <si>
    <t>C24, C19     10u 35V RAD.EL.LYT      12V HEATER STAB, IC2 STAB</t>
  </si>
  <si>
    <t>C14, C15     100u 350V RAD.EL.LYT    HT RAW STAB (CAN BE LARGER..), HT OUT STAB</t>
  </si>
  <si>
    <t>C8,108  10nF    POLYESTER       LOWCUT FREQ (HIGH)</t>
  </si>
  <si>
    <t>C9,109  22nF    POLYESTER       LOWCUT FREQ (LOW)</t>
  </si>
  <si>
    <t>½      21x30cm Pre-sensitized PCB - main board.</t>
  </si>
  <si>
    <t>1      10x16cm Pre-sensitized PCB - control boards.</t>
  </si>
  <si>
    <t>J1     6.3MM SWITCHED PANEL JACK</t>
  </si>
  <si>
    <t>T1     TIP121                   REG. 48V PHANTOM</t>
  </si>
  <si>
    <t>12V 2xCO RELAY               "LINE SELECT" Like "Omron G5V-2 12VDC"</t>
  </si>
  <si>
    <t>http://www.banzaimusic.com/Omron-G5V-2-12VDC.html</t>
  </si>
  <si>
    <t>http://www.banzaimusic.com/PT10-horizontal-10k.html</t>
  </si>
  <si>
    <t>MORSETTO 5MM SPACING 3 PIN</t>
  </si>
  <si>
    <t>POWER, SWITCHES AND INPUT/OUTPUT ELEMENTS</t>
  </si>
  <si>
    <t>http://www.banzaimusic.com/1N4007.html?quantity=15</t>
  </si>
  <si>
    <t>DIODE     ZD39 ½W (Zener Diode 39V)</t>
  </si>
  <si>
    <t>SPEDIZIONI BANZAI</t>
  </si>
  <si>
    <t>SPEDIZIONI FARNELL</t>
  </si>
  <si>
    <t>http://www.banzaimusic.com/Rotary-Switch-BR-4x3-Pins.html</t>
  </si>
  <si>
    <t>BIG KNOBS, 6mm OR 1/4" (LuckyChicken Head)</t>
  </si>
  <si>
    <t>SMALL KNOBS, 6mm OR 1/4" (Pointer)</t>
  </si>
  <si>
    <t>http://www.banzaimusic.com/Black-pointer-knob.html</t>
  </si>
  <si>
    <t>http://www.banzaimusic.com/LED-5mm-yellow-standard.html</t>
  </si>
  <si>
    <t>C20, C21, C22     100u 63V RAD.EL.LYT     P48 RAW STAB, V ZD STAB, T1 Vb STAB</t>
  </si>
  <si>
    <t>http://www.banzaimusic.com/Micalex-Socket-Noval-PC-Mount-spread-leads.html</t>
  </si>
  <si>
    <t>http://it.farnell.com/oep-oxford-electrical-products/a262can/scatola-schermante-trasformatore/dp/1172345?in_merch=true&amp;MER=i-9b10-00001460</t>
  </si>
  <si>
    <t>TR2     OEP A262-A2E            OUTPUT TRANSFORMER</t>
  </si>
  <si>
    <t>http://it.farnell.com/oep-oxford-electrical-products/a262a2e/trasformatore-audio-1-1-2-2/dp/1172343?whydiditmatch=rel_3&amp;matchedProduct=A262-A2E&amp;Ntt=A262-A2E</t>
  </si>
  <si>
    <t>http://it.farnell.com/multicomp/mcta030-12/trasformatore-30-va-2-x-12-v/dp/9530304</t>
  </si>
  <si>
    <t>http://it.farnell.com/multicomp/mcta030-15/trasformatore-30-va-2-x-15-v/dp/9530312</t>
  </si>
  <si>
    <t>http://www.banzaimusic.com/Jack-MO-PINS-ECO.html</t>
  </si>
  <si>
    <t>http://it.farnell.com/phoenix-contact/mkdsn-2-5-5-1-3-5/morsettiera-pcb-10-mm-3-vie/dp/1845624?in_merch=New%20Products&amp;in_merch=Featured%20New%20Products&amp;MER=i-9b10-00001144</t>
  </si>
  <si>
    <t>MORSETTO 5MM SPACING 2 PIN</t>
  </si>
  <si>
    <t>http://it.farnell.com/phoenix-contact/mkdsn-2-5-3-1-3/morsettiera-pcb-10-mm-2-vie/dp/1845623</t>
  </si>
  <si>
    <t>http://www.banzaimusic.com/PCB-Connector-25-3G.html</t>
  </si>
  <si>
    <t>MORSETTO+CAVO 2,5MM SPACING 3 PIN (IN/OUT SEGNALE)</t>
  </si>
  <si>
    <t>MORSETTO+CAVO 2,5MM SPACING 5 PIN (PANEL POTS PCB LINK) (2X5 + 2X10)</t>
  </si>
  <si>
    <t>http://www.banzaimusic.com/Brass-Standoff-XT-10.html</t>
  </si>
  <si>
    <t>F</t>
  </si>
  <si>
    <t>F</t>
  </si>
  <si>
    <t>F</t>
  </si>
  <si>
    <t>TO-220 ISOLATION SETS FOR PSU REGULATORS + SET SCREW KIT</t>
  </si>
  <si>
    <t>F</t>
  </si>
  <si>
    <t>SOCKETS: B9A VALVE SOCKETS FOR PCB MOUNTING</t>
  </si>
  <si>
    <t xml:space="preserve">DIODE     1N4007                  </t>
  </si>
  <si>
    <t>DIODE     1N4148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</si>
</sst>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3.5"/>
      <color indexed="8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1"/>
    </font>
    <font>
      <sz val="10"/>
      <color indexed="8"/>
      <name val="Arial Unicode MS"/>
      <family val="2"/>
    </font>
    <font>
      <sz val="8"/>
      <name val="Verdana"/>
      <family val="0"/>
    </font>
    <font>
      <sz val="11"/>
      <color indexed="8"/>
      <name val="Calibri"/>
      <family val="2"/>
    </font>
    <font>
      <sz val="14"/>
      <color indexed="8"/>
      <name val="Arial Unicode MS"/>
      <family val="0"/>
    </font>
    <font>
      <u val="single"/>
      <sz val="12"/>
      <color indexed="12"/>
      <name val="Calibri"/>
      <family val="0"/>
    </font>
    <font>
      <b/>
      <sz val="12"/>
      <color indexed="8"/>
      <name val="Calibri"/>
      <family val="0"/>
    </font>
    <font>
      <b/>
      <i/>
      <sz val="11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0" fontId="33" fillId="28" borderId="1" applyNumberFormat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/>
    </xf>
    <xf numFmtId="0" fontId="45" fillId="19" borderId="11" xfId="0" applyFont="1" applyFill="1" applyBorder="1" applyAlignment="1">
      <alignment horizontal="center" vertical="center"/>
    </xf>
    <xf numFmtId="164" fontId="45" fillId="8" borderId="11" xfId="0" applyNumberFormat="1" applyFont="1" applyFill="1" applyBorder="1" applyAlignment="1">
      <alignment horizontal="center" vertical="center"/>
    </xf>
    <xf numFmtId="0" fontId="45" fillId="8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2" xfId="0" applyBorder="1" applyAlignment="1">
      <alignment vertical="top" wrapText="1"/>
    </xf>
    <xf numFmtId="0" fontId="45" fillId="10" borderId="1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 vertical="center"/>
    </xf>
    <xf numFmtId="0" fontId="0" fillId="36" borderId="18" xfId="0" applyFill="1" applyBorder="1" applyAlignment="1">
      <alignment horizontal="center" vertical="center"/>
    </xf>
    <xf numFmtId="164" fontId="0" fillId="36" borderId="18" xfId="0" applyNumberForma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left" vertical="center"/>
    </xf>
    <xf numFmtId="0" fontId="1" fillId="37" borderId="19" xfId="0" applyFont="1" applyFill="1" applyBorder="1" applyAlignment="1">
      <alignment vertical="center"/>
    </xf>
    <xf numFmtId="0" fontId="1" fillId="37" borderId="20" xfId="0" applyFont="1" applyFill="1" applyBorder="1" applyAlignment="1">
      <alignment vertical="center"/>
    </xf>
    <xf numFmtId="0" fontId="1" fillId="37" borderId="20" xfId="0" applyFont="1" applyFill="1" applyBorder="1" applyAlignment="1">
      <alignment horizontal="left" vertical="center"/>
    </xf>
    <xf numFmtId="0" fontId="1" fillId="38" borderId="20" xfId="0" applyFont="1" applyFill="1" applyBorder="1" applyAlignment="1">
      <alignment horizontal="center" vertical="center"/>
    </xf>
    <xf numFmtId="164" fontId="1" fillId="38" borderId="20" xfId="0" applyNumberFormat="1" applyFont="1" applyFill="1" applyBorder="1" applyAlignment="1">
      <alignment horizontal="center" vertical="center"/>
    </xf>
    <xf numFmtId="0" fontId="1" fillId="37" borderId="21" xfId="0" applyFont="1" applyFill="1" applyBorder="1" applyAlignment="1">
      <alignment vertical="top" wrapText="1"/>
    </xf>
    <xf numFmtId="0" fontId="1" fillId="39" borderId="17" xfId="0" applyFont="1" applyFill="1" applyBorder="1" applyAlignment="1">
      <alignment vertical="center"/>
    </xf>
    <xf numFmtId="0" fontId="1" fillId="39" borderId="18" xfId="0" applyFont="1" applyFill="1" applyBorder="1" applyAlignment="1">
      <alignment vertical="center"/>
    </xf>
    <xf numFmtId="0" fontId="1" fillId="39" borderId="18" xfId="0" applyFont="1" applyFill="1" applyBorder="1" applyAlignment="1">
      <alignment horizontal="left" vertical="center"/>
    </xf>
    <xf numFmtId="0" fontId="1" fillId="39" borderId="18" xfId="0" applyFont="1" applyFill="1" applyBorder="1" applyAlignment="1">
      <alignment horizontal="center" vertical="center"/>
    </xf>
    <xf numFmtId="164" fontId="1" fillId="39" borderId="18" xfId="0" applyNumberFormat="1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vertical="top" wrapText="1"/>
    </xf>
    <xf numFmtId="0" fontId="1" fillId="0" borderId="0" xfId="0" applyFont="1" applyAlignment="1">
      <alignment vertical="top" wrapText="1"/>
    </xf>
    <xf numFmtId="164" fontId="11" fillId="40" borderId="18" xfId="0" applyNumberFormat="1" applyFont="1" applyFill="1" applyBorder="1" applyAlignment="1">
      <alignment horizontal="center" vertical="center"/>
    </xf>
    <xf numFmtId="0" fontId="4" fillId="0" borderId="12" xfId="35" applyBorder="1" applyAlignment="1" applyProtection="1">
      <alignment vertical="top" wrapText="1"/>
      <protection/>
    </xf>
    <xf numFmtId="0" fontId="4" fillId="0" borderId="23" xfId="35" applyBorder="1" applyAlignment="1" applyProtection="1">
      <alignment vertical="top" wrapText="1"/>
      <protection/>
    </xf>
    <xf numFmtId="0" fontId="0" fillId="0" borderId="24" xfId="0" applyBorder="1" applyAlignment="1">
      <alignment vertical="top" wrapText="1"/>
    </xf>
    <xf numFmtId="0" fontId="10" fillId="39" borderId="22" xfId="35" applyFont="1" applyFill="1" applyBorder="1" applyAlignment="1" applyProtection="1">
      <alignment vertical="top" wrapText="1"/>
      <protection/>
    </xf>
    <xf numFmtId="0" fontId="4" fillId="0" borderId="0" xfId="35" applyAlignment="1" applyProtection="1">
      <alignment vertical="top" wrapText="1"/>
      <protection/>
    </xf>
    <xf numFmtId="0" fontId="4" fillId="0" borderId="24" xfId="35" applyBorder="1" applyAlignment="1" applyProtection="1">
      <alignment vertical="top" wrapText="1"/>
      <protection/>
    </xf>
    <xf numFmtId="0" fontId="6" fillId="0" borderId="13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2" xfId="35" applyFont="1" applyBorder="1" applyAlignment="1" applyProtection="1">
      <alignment vertical="top" wrapText="1"/>
      <protection/>
    </xf>
    <xf numFmtId="0" fontId="12" fillId="0" borderId="0" xfId="0" applyFont="1" applyAlignment="1">
      <alignment horizontal="left" vertical="center"/>
    </xf>
    <xf numFmtId="0" fontId="1" fillId="37" borderId="25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4" fillId="0" borderId="0" xfId="35" applyAlignment="1" applyProtection="1">
      <alignment wrapText="1"/>
      <protection/>
    </xf>
    <xf numFmtId="0" fontId="4" fillId="0" borderId="0" xfId="35" applyAlignment="1" applyProtection="1">
      <alignment/>
      <protection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Hyperlink" xfId="35"/>
    <cellStyle name="Colore1" xfId="36"/>
    <cellStyle name="Colore2" xfId="37"/>
    <cellStyle name="Colore3" xfId="38"/>
    <cellStyle name="Colore4" xfId="39"/>
    <cellStyle name="Colore5" xfId="40"/>
    <cellStyle name="Colore6" xfId="41"/>
    <cellStyle name="Controlla cella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dxfs count="9">
    <dxf>
      <fill>
        <patternFill>
          <bgColor indexed="15"/>
        </patternFill>
      </fill>
    </dxf>
    <dxf>
      <fill>
        <patternFill>
          <bgColor indexed="52"/>
        </patternFill>
      </fill>
    </dxf>
    <dxf>
      <fill>
        <patternFill>
          <fgColor indexed="13"/>
          <bgColor indexed="10"/>
        </patternFill>
      </fill>
    </dxf>
    <dxf>
      <fill>
        <patternFill>
          <bgColor indexed="10"/>
        </patternFill>
      </fill>
    </dxf>
    <dxf>
      <fill>
        <patternFill patternType="solid">
          <bgColor indexed="11"/>
        </patternFill>
      </fill>
    </dxf>
    <dxf>
      <fill>
        <patternFill patternType="solid">
          <fgColor indexed="51"/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/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zaimusic.com/ECC82-12AU7-JJ-Matched-and-Balanced.html" TargetMode="External" /><Relationship Id="rId2" Type="http://schemas.openxmlformats.org/officeDocument/2006/relationships/hyperlink" Target="http://www.banzaimusic.com/MEC-M-85047-47k-log.html?quantity=2" TargetMode="External" /><Relationship Id="rId3" Type="http://schemas.openxmlformats.org/officeDocument/2006/relationships/hyperlink" Target="http://www.banzaimusic.com/Rotary-Switch-4x3-Pins.html" TargetMode="External" /><Relationship Id="rId4" Type="http://schemas.openxmlformats.org/officeDocument/2006/relationships/hyperlink" Target="http://www.banzaimusic.com/Rotary-Switch-BR-1x12-Pins.html" TargetMode="External" /><Relationship Id="rId5" Type="http://schemas.openxmlformats.org/officeDocument/2006/relationships/hyperlink" Target="http://www.banzaimusic.com/1N4007.html?quantity=15" TargetMode="External" /><Relationship Id="rId6" Type="http://schemas.openxmlformats.org/officeDocument/2006/relationships/hyperlink" Target="http://www.banzaimusic.com/39V-Zener-Diode-0-5W.html" TargetMode="External" /><Relationship Id="rId7" Type="http://schemas.openxmlformats.org/officeDocument/2006/relationships/hyperlink" Target="http://www.banzaimusic.com/1N4148.html" TargetMode="External" /><Relationship Id="rId8" Type="http://schemas.openxmlformats.org/officeDocument/2006/relationships/hyperlink" Target="http://www.banzaimusic.com/TL783CKC.html" TargetMode="External" /><Relationship Id="rId9" Type="http://schemas.openxmlformats.org/officeDocument/2006/relationships/hyperlink" Target="http://www.banzaimusic.com/TIP121.html" TargetMode="External" /><Relationship Id="rId10" Type="http://schemas.openxmlformats.org/officeDocument/2006/relationships/hyperlink" Target="http://it.farnell.com/stmicroelectronics/l78s12cv/ic-regolatore-di-tensione-12v-78s12/dp/9756132" TargetMode="External" /><Relationship Id="rId11" Type="http://schemas.openxmlformats.org/officeDocument/2006/relationships/hyperlink" Target="http://www.banzaimusic.com/Omron-G5V-2-12VDC.html" TargetMode="External" /><Relationship Id="rId12" Type="http://schemas.openxmlformats.org/officeDocument/2006/relationships/hyperlink" Target="http://www.banzaimusic.com/PT10-horizontal-10k.html" TargetMode="External" /><Relationship Id="rId13" Type="http://schemas.openxmlformats.org/officeDocument/2006/relationships/hyperlink" Target="http://www.banzaimusic.com/Toggle-Switch-CZ-23.html?quantity=1" TargetMode="External" /><Relationship Id="rId14" Type="http://schemas.openxmlformats.org/officeDocument/2006/relationships/hyperlink" Target="http://www.banzaimusic.com/Jack-MO-PINS-ECO.html" TargetMode="External" /><Relationship Id="rId15" Type="http://schemas.openxmlformats.org/officeDocument/2006/relationships/hyperlink" Target="http://www.banzaimusic.com/XLR-3-CH-FEM.html" TargetMode="External" /><Relationship Id="rId16" Type="http://schemas.openxmlformats.org/officeDocument/2006/relationships/hyperlink" Target="http://it.farnell.com/multicomp/mcta030-15/trasformatore-30-va-2-x-15-v/dp/9530312" TargetMode="External" /><Relationship Id="rId17" Type="http://schemas.openxmlformats.org/officeDocument/2006/relationships/hyperlink" Target="http://it.farnell.com/multicomp/mcta030-12/trasformatore-30-va-2-x-12-v/dp/9530304" TargetMode="External" /><Relationship Id="rId18" Type="http://schemas.openxmlformats.org/officeDocument/2006/relationships/hyperlink" Target="http://it.farnell.com/oep-oxford-electrical-products/a262a3e/trasformatore-audio-1-1-6-45-6/dp/1172344?whydiditmatch=rel_3&amp;matchedProduct=A262-A3E" TargetMode="External" /><Relationship Id="rId19" Type="http://schemas.openxmlformats.org/officeDocument/2006/relationships/hyperlink" Target="http://it.farnell.com/oep-oxford-electrical-products/a262a2e/trasformatore-audio-1-1-2-2/dp/1172343?whydiditmatch=rel_3&amp;matchedProduct=A262-A2E&amp;Ntt=A262-A2E" TargetMode="External" /><Relationship Id="rId20" Type="http://schemas.openxmlformats.org/officeDocument/2006/relationships/hyperlink" Target="http://it.farnell.com/oep-oxford-electrical-products/a262can/scatola-schermante-trasformatore/dp/1172345?in_merch=true&amp;MER=i-9b10-00001460" TargetMode="External" /><Relationship Id="rId21" Type="http://schemas.openxmlformats.org/officeDocument/2006/relationships/hyperlink" Target="http://www.banzaimusic.com/Heat-Sink-FHS301.html" TargetMode="External" /><Relationship Id="rId22" Type="http://schemas.openxmlformats.org/officeDocument/2006/relationships/hyperlink" Target="http://www.banzaimusic.com/XLR-3-CH-MAL.html" TargetMode="External" /><Relationship Id="rId23" Type="http://schemas.openxmlformats.org/officeDocument/2006/relationships/hyperlink" Target="http://www.banzaimusic.com/Fuse-slow-blo-5x20mm-1-0A.html" TargetMode="External" /><Relationship Id="rId24" Type="http://schemas.openxmlformats.org/officeDocument/2006/relationships/hyperlink" Target="http://www.banzaimusic.com/Brass-Standoff-XT-10.html" TargetMode="External" /><Relationship Id="rId25" Type="http://schemas.openxmlformats.org/officeDocument/2006/relationships/hyperlink" Target="http://www.banzaimusic.com/Fresnel-lens-5mm-raised-red.html" TargetMode="External" /><Relationship Id="rId26" Type="http://schemas.openxmlformats.org/officeDocument/2006/relationships/hyperlink" Target="http://www.banzaimusic.com/WIMA-MKS2-22nF-63V.html" TargetMode="External" /><Relationship Id="rId27" Type="http://schemas.openxmlformats.org/officeDocument/2006/relationships/hyperlink" Target="http://www.banzaimusic.com/MKT-10nF-100V.html" TargetMode="External" /><Relationship Id="rId28" Type="http://schemas.openxmlformats.org/officeDocument/2006/relationships/hyperlink" Target="http://www.banzaimusic.com/WIMA-MKS4-470nF-250V-LS15.html" TargetMode="External" /><Relationship Id="rId29" Type="http://schemas.openxmlformats.org/officeDocument/2006/relationships/hyperlink" Target="http://www.banzaimusic.com/WIMA-MKS4-1-5uF-250V-LS22-5.html" TargetMode="External" /><Relationship Id="rId30" Type="http://schemas.openxmlformats.org/officeDocument/2006/relationships/hyperlink" Target="http://www.banzaimusic.com/WIMA-MKS4-4-7uF-250V-LS27-5.html" TargetMode="External" /><Relationship Id="rId31" Type="http://schemas.openxmlformats.org/officeDocument/2006/relationships/hyperlink" Target="http://www.banzaimusic.com/WIMA-MKP4-0-22uF-250V.html" TargetMode="External" /><Relationship Id="rId32" Type="http://schemas.openxmlformats.org/officeDocument/2006/relationships/hyperlink" Target="http://www.banzaimusic.com/WIMA-MKS2-0-1uF-63V.html" TargetMode="External" /><Relationship Id="rId33" Type="http://schemas.openxmlformats.org/officeDocument/2006/relationships/hyperlink" Target="http://www.banzaimusic.com/10uF-63V-Radial.html" TargetMode="External" /><Relationship Id="rId34" Type="http://schemas.openxmlformats.org/officeDocument/2006/relationships/hyperlink" Target="http://www.banzaimusic.com/10uF-35V-Radial.html" TargetMode="External" /><Relationship Id="rId35" Type="http://schemas.openxmlformats.org/officeDocument/2006/relationships/hyperlink" Target="http://www.banzaimusic.com/Roederstein-EKA-10uF-250V.html" TargetMode="External" /><Relationship Id="rId36" Type="http://schemas.openxmlformats.org/officeDocument/2006/relationships/hyperlink" Target="http://www.banzaimusic.com/100uF-350V-Radial.html" TargetMode="External" /><Relationship Id="rId37" Type="http://schemas.openxmlformats.org/officeDocument/2006/relationships/hyperlink" Target="http://www.banzaimusic.com/100uF-63V-Radial.html" TargetMode="External" /><Relationship Id="rId38" Type="http://schemas.openxmlformats.org/officeDocument/2006/relationships/hyperlink" Target="http://www.banzaimusic.com/Frolyt-ERF-470uF-16V.html" TargetMode="External" /><Relationship Id="rId39" Type="http://schemas.openxmlformats.org/officeDocument/2006/relationships/hyperlink" Target="http://www.banzaimusic.com/1000uF-25V-Radial.html" TargetMode="External" /><Relationship Id="rId40" Type="http://schemas.openxmlformats.org/officeDocument/2006/relationships/hyperlink" Target="http://www.banzaimusic.com/47uF-63V-Radial.html" TargetMode="External" /><Relationship Id="rId41" Type="http://schemas.openxmlformats.org/officeDocument/2006/relationships/hyperlink" Target="http://www.banzaimusic.com/Micalex-Socket-Noval-PC-Mount-spread-leads.html" TargetMode="External" /><Relationship Id="rId42" Type="http://schemas.openxmlformats.org/officeDocument/2006/relationships/hyperlink" Target="http://www.banzaimusic.com/PCB-Connector-25-5G.html" TargetMode="External" /><Relationship Id="rId43" Type="http://schemas.openxmlformats.org/officeDocument/2006/relationships/hyperlink" Target="http://www.banzaimusic.com/68pF-Ceramic-Cap-2-5mm.html" TargetMode="External" /><Relationship Id="rId44" Type="http://schemas.openxmlformats.org/officeDocument/2006/relationships/hyperlink" Target="http://www.banzaimusic.com/Lucky-Chickenhead.html" TargetMode="External" /><Relationship Id="rId45" Type="http://schemas.openxmlformats.org/officeDocument/2006/relationships/hyperlink" Target="http://www.banzaimusic.com/47-Ohm-MF-0-25W.html" TargetMode="External" /><Relationship Id="rId46" Type="http://schemas.openxmlformats.org/officeDocument/2006/relationships/hyperlink" Target="http://www.banzaimusic.com/100-Ohm-MF-0-25W.html" TargetMode="External" /><Relationship Id="rId47" Type="http://schemas.openxmlformats.org/officeDocument/2006/relationships/hyperlink" Target="http://www.banzaimusic.com/470-Ohm-MF-0-25W.html" TargetMode="External" /><Relationship Id="rId48" Type="http://schemas.openxmlformats.org/officeDocument/2006/relationships/hyperlink" Target="http://www.banzaimusic.com/680-Ohm-MF-0-25W.html" TargetMode="External" /><Relationship Id="rId49" Type="http://schemas.openxmlformats.org/officeDocument/2006/relationships/hyperlink" Target="http://www.banzaimusic.com/1-0k-MF-0-25W.html" TargetMode="External" /><Relationship Id="rId50" Type="http://schemas.openxmlformats.org/officeDocument/2006/relationships/hyperlink" Target="http://www.banzaimusic.com/1-2k-MF-0-25W.html" TargetMode="External" /><Relationship Id="rId51" Type="http://schemas.openxmlformats.org/officeDocument/2006/relationships/hyperlink" Target="http://www.banzaimusic.com/1-5k-MF-0-25W.html" TargetMode="External" /><Relationship Id="rId52" Type="http://schemas.openxmlformats.org/officeDocument/2006/relationships/hyperlink" Target="http://www.banzaimusic.com/2-2k-MF-0-25W.html" TargetMode="External" /><Relationship Id="rId53" Type="http://schemas.openxmlformats.org/officeDocument/2006/relationships/hyperlink" Target="http://www.banzaimusic.com/4-7k-MF-0-25W.html" TargetMode="External" /><Relationship Id="rId54" Type="http://schemas.openxmlformats.org/officeDocument/2006/relationships/hyperlink" Target="http://www.banzaimusic.com/5-6k-MF-0-25W.html" TargetMode="External" /><Relationship Id="rId55" Type="http://schemas.openxmlformats.org/officeDocument/2006/relationships/hyperlink" Target="http://www.banzaimusic.com/10k-MF-0-25W.html" TargetMode="External" /><Relationship Id="rId56" Type="http://schemas.openxmlformats.org/officeDocument/2006/relationships/hyperlink" Target="http://www.banzaimusic.com/12k-MF-0-25W.html" TargetMode="External" /><Relationship Id="rId57" Type="http://schemas.openxmlformats.org/officeDocument/2006/relationships/hyperlink" Target="http://www.banzaimusic.com/22k-MF-0-25W.html" TargetMode="External" /><Relationship Id="rId58" Type="http://schemas.openxmlformats.org/officeDocument/2006/relationships/hyperlink" Target="http://www.banzaimusic.com/47k-MF-0-25W.html" TargetMode="External" /><Relationship Id="rId59" Type="http://schemas.openxmlformats.org/officeDocument/2006/relationships/hyperlink" Target="http://www.banzaimusic.com/82k-MF-0-25W.html" TargetMode="External" /><Relationship Id="rId60" Type="http://schemas.openxmlformats.org/officeDocument/2006/relationships/hyperlink" Target="http://www.banzaimusic.com/100k-MF-0-25W.html" TargetMode="External" /><Relationship Id="rId61" Type="http://schemas.openxmlformats.org/officeDocument/2006/relationships/hyperlink" Target="http://www.banzaimusic.com/220k-MF-0-25W.html" TargetMode="External" /><Relationship Id="rId62" Type="http://schemas.openxmlformats.org/officeDocument/2006/relationships/hyperlink" Target="http://www.banzaimusic.com/1-0M-MF-0-25W.html" TargetMode="External" /><Relationship Id="rId63" Type="http://schemas.openxmlformats.org/officeDocument/2006/relationships/hyperlink" Target="http://www.banzaimusic.com/6-8k-MF-0-25W.html" TargetMode="External" /><Relationship Id="rId64" Type="http://schemas.openxmlformats.org/officeDocument/2006/relationships/hyperlink" Target="http://www.banzaimusic.com/470-Ohm-2W.html" TargetMode="External" /><Relationship Id="rId65" Type="http://schemas.openxmlformats.org/officeDocument/2006/relationships/hyperlink" Target="http://www.banzaimusic.com/1k-2W.html" TargetMode="External" /><Relationship Id="rId66" Type="http://schemas.openxmlformats.org/officeDocument/2006/relationships/hyperlink" Target="http://www.banzaimusic.com/100k-2W.html" TargetMode="External" /><Relationship Id="rId67" Type="http://schemas.openxmlformats.org/officeDocument/2006/relationships/hyperlink" Target="http://www.banzaimusic.com/Rotary-Switch-BR-4x3-Pins.html" TargetMode="External" /><Relationship Id="rId68" Type="http://schemas.openxmlformats.org/officeDocument/2006/relationships/hyperlink" Target="http://www.banzaimusic.com/Black-pointer-knob.html" TargetMode="External" /><Relationship Id="rId69" Type="http://schemas.openxmlformats.org/officeDocument/2006/relationships/hyperlink" Target="http://www.banzaimusic.com/LED-5mm-yellow-standard.html" TargetMode="External" /><Relationship Id="rId70" Type="http://schemas.openxmlformats.org/officeDocument/2006/relationships/hyperlink" Target="http://it.farnell.com/jsp/search/productdetail.jsp?sku=1166900" TargetMode="External" /><Relationship Id="rId71" Type="http://schemas.openxmlformats.org/officeDocument/2006/relationships/hyperlink" Target="http://it.farnell.com/jsp/search/productdetail.jsp?sku=522636" TargetMode="External" /><Relationship Id="rId72" Type="http://schemas.openxmlformats.org/officeDocument/2006/relationships/hyperlink" Target="http://www.banzaimusic.com/Heat-Sink-A5723-60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workbookViewId="0" topLeftCell="A1">
      <pane ySplit="1" topLeftCell="BM83" activePane="bottomLeft" state="frozen"/>
      <selection pane="topLeft" activeCell="A1" sqref="A1"/>
      <selection pane="bottomLeft" activeCell="E104" sqref="E104"/>
    </sheetView>
  </sheetViews>
  <sheetFormatPr defaultColWidth="8.8515625" defaultRowHeight="15"/>
  <cols>
    <col min="1" max="1" width="3.28125" style="0" customWidth="1"/>
    <col min="2" max="2" width="3.421875" style="6" customWidth="1"/>
    <col min="3" max="3" width="89.00390625" style="8" customWidth="1"/>
    <col min="4" max="4" width="9.8515625" style="7" customWidth="1"/>
    <col min="5" max="5" width="11.28125" style="14" customWidth="1"/>
    <col min="6" max="6" width="10.28125" style="7" customWidth="1"/>
    <col min="7" max="7" width="32.140625" style="17" customWidth="1"/>
  </cols>
  <sheetData>
    <row r="1" spans="1:7" ht="22.5" customHeight="1" thickBot="1">
      <c r="A1" s="9" t="s">
        <v>96</v>
      </c>
      <c r="B1" s="10" t="s">
        <v>97</v>
      </c>
      <c r="C1" s="2" t="s">
        <v>6</v>
      </c>
      <c r="D1" s="3" t="s">
        <v>7</v>
      </c>
      <c r="E1" s="4" t="s">
        <v>4</v>
      </c>
      <c r="F1" s="5" t="s">
        <v>5</v>
      </c>
      <c r="G1" s="16" t="s">
        <v>8</v>
      </c>
    </row>
    <row r="2" spans="1:7" ht="15" customHeight="1" thickBot="1">
      <c r="A2" s="35"/>
      <c r="B2" s="36"/>
      <c r="C2" s="37" t="s">
        <v>122</v>
      </c>
      <c r="D2" s="38"/>
      <c r="E2" s="39"/>
      <c r="F2" s="39"/>
      <c r="G2" s="40"/>
    </row>
    <row r="3" spans="1:7" ht="27.75">
      <c r="A3" s="25">
        <v>2</v>
      </c>
      <c r="B3" s="26" t="s">
        <v>41</v>
      </c>
      <c r="C3" s="55" t="s">
        <v>103</v>
      </c>
      <c r="D3" s="19">
        <v>4</v>
      </c>
      <c r="E3" s="20">
        <v>11.4</v>
      </c>
      <c r="F3" s="20">
        <f aca="true" t="shared" si="0" ref="F3:F14">E3*D3</f>
        <v>45.6</v>
      </c>
      <c r="G3" s="50" t="s">
        <v>104</v>
      </c>
    </row>
    <row r="4" spans="1:7" ht="27.75">
      <c r="A4" s="24">
        <v>2</v>
      </c>
      <c r="B4" s="23" t="s">
        <v>42</v>
      </c>
      <c r="C4" s="56" t="s">
        <v>186</v>
      </c>
      <c r="D4" s="1">
        <v>14</v>
      </c>
      <c r="E4" s="12">
        <v>0.1</v>
      </c>
      <c r="F4" s="12">
        <f t="shared" si="0"/>
        <v>1.4000000000000001</v>
      </c>
      <c r="G4" s="49" t="s">
        <v>156</v>
      </c>
    </row>
    <row r="5" spans="1:7" ht="27.75">
      <c r="A5" s="24">
        <v>2</v>
      </c>
      <c r="B5" s="22" t="s">
        <v>42</v>
      </c>
      <c r="C5" s="56" t="s">
        <v>157</v>
      </c>
      <c r="D5" s="1">
        <v>3</v>
      </c>
      <c r="E5" s="12">
        <v>0.1</v>
      </c>
      <c r="F5" s="12">
        <f t="shared" si="0"/>
        <v>0.30000000000000004</v>
      </c>
      <c r="G5" s="49" t="s">
        <v>79</v>
      </c>
    </row>
    <row r="6" spans="1:7" ht="27.75">
      <c r="A6" s="24">
        <v>2</v>
      </c>
      <c r="B6" s="22" t="s">
        <v>42</v>
      </c>
      <c r="C6" s="56" t="s">
        <v>80</v>
      </c>
      <c r="D6" s="1">
        <v>1</v>
      </c>
      <c r="E6" s="12">
        <v>0.1</v>
      </c>
      <c r="F6" s="12">
        <f t="shared" si="0"/>
        <v>0.1</v>
      </c>
      <c r="G6" s="49" t="s">
        <v>81</v>
      </c>
    </row>
    <row r="7" spans="1:7" ht="27.75">
      <c r="A7" s="24">
        <v>2</v>
      </c>
      <c r="B7" s="22" t="s">
        <v>42</v>
      </c>
      <c r="C7" s="56" t="s">
        <v>187</v>
      </c>
      <c r="D7" s="1">
        <v>2</v>
      </c>
      <c r="E7" s="12">
        <v>0.1</v>
      </c>
      <c r="F7" s="12">
        <f t="shared" si="0"/>
        <v>0.2</v>
      </c>
      <c r="G7" s="49" t="s">
        <v>82</v>
      </c>
    </row>
    <row r="8" spans="1:7" ht="27.75">
      <c r="A8" s="24">
        <v>2</v>
      </c>
      <c r="B8" s="22" t="s">
        <v>42</v>
      </c>
      <c r="C8" s="56" t="s">
        <v>94</v>
      </c>
      <c r="D8" s="1">
        <v>1</v>
      </c>
      <c r="E8" s="12">
        <v>1.9</v>
      </c>
      <c r="F8" s="12">
        <f t="shared" si="0"/>
        <v>1.9</v>
      </c>
      <c r="G8" s="49" t="s">
        <v>63</v>
      </c>
    </row>
    <row r="9" spans="1:7" ht="42">
      <c r="A9" s="24">
        <v>2</v>
      </c>
      <c r="B9" s="22" t="s">
        <v>180</v>
      </c>
      <c r="C9" s="56" t="s">
        <v>64</v>
      </c>
      <c r="D9" s="1">
        <v>1</v>
      </c>
      <c r="E9" s="12">
        <f>0.73*1.2</f>
        <v>0.876</v>
      </c>
      <c r="F9" s="12">
        <f t="shared" si="0"/>
        <v>0.876</v>
      </c>
      <c r="G9" s="49" t="s">
        <v>66</v>
      </c>
    </row>
    <row r="10" spans="1:7" ht="27.75">
      <c r="A10" s="24">
        <v>2</v>
      </c>
      <c r="B10" s="22" t="s">
        <v>42</v>
      </c>
      <c r="C10" s="56" t="s">
        <v>150</v>
      </c>
      <c r="D10" s="1">
        <v>1</v>
      </c>
      <c r="E10" s="12">
        <v>0.36</v>
      </c>
      <c r="F10" s="12">
        <f t="shared" si="0"/>
        <v>0.36</v>
      </c>
      <c r="G10" s="49" t="s">
        <v>65</v>
      </c>
    </row>
    <row r="11" spans="1:7" ht="84">
      <c r="A11" s="24">
        <v>2</v>
      </c>
      <c r="B11" s="22" t="s">
        <v>180</v>
      </c>
      <c r="C11" s="56" t="s">
        <v>68</v>
      </c>
      <c r="D11" s="1">
        <v>2</v>
      </c>
      <c r="E11" s="12">
        <f>15.58*1.2</f>
        <v>18.695999999999998</v>
      </c>
      <c r="F11" s="12">
        <f t="shared" si="0"/>
        <v>37.391999999999996</v>
      </c>
      <c r="G11" s="49" t="s">
        <v>127</v>
      </c>
    </row>
    <row r="12" spans="1:7" ht="97.5">
      <c r="A12" s="24">
        <v>2</v>
      </c>
      <c r="B12" s="22" t="s">
        <v>180</v>
      </c>
      <c r="C12" s="56" t="s">
        <v>168</v>
      </c>
      <c r="D12" s="1">
        <v>2</v>
      </c>
      <c r="E12" s="12">
        <f>15.58*1.2</f>
        <v>18.695999999999998</v>
      </c>
      <c r="F12" s="12">
        <f t="shared" si="0"/>
        <v>37.391999999999996</v>
      </c>
      <c r="G12" s="49" t="s">
        <v>169</v>
      </c>
    </row>
    <row r="13" spans="1:7" ht="69.75">
      <c r="A13" s="24">
        <v>2</v>
      </c>
      <c r="B13" s="22" t="s">
        <v>180</v>
      </c>
      <c r="C13" s="56" t="s">
        <v>128</v>
      </c>
      <c r="D13" s="1">
        <v>4</v>
      </c>
      <c r="E13" s="12">
        <f>7.19*1.2</f>
        <v>8.628</v>
      </c>
      <c r="F13" s="12">
        <f t="shared" si="0"/>
        <v>34.512</v>
      </c>
      <c r="G13" s="49" t="s">
        <v>167</v>
      </c>
    </row>
    <row r="14" spans="1:7" ht="27.75">
      <c r="A14" s="24">
        <v>2</v>
      </c>
      <c r="B14" s="22" t="s">
        <v>42</v>
      </c>
      <c r="C14" s="56" t="s">
        <v>67</v>
      </c>
      <c r="D14" s="1">
        <v>2</v>
      </c>
      <c r="E14" s="12">
        <v>0.25</v>
      </c>
      <c r="F14" s="12">
        <f t="shared" si="0"/>
        <v>0.5</v>
      </c>
      <c r="G14" s="49" t="s">
        <v>129</v>
      </c>
    </row>
    <row r="15" spans="1:7" ht="27.75">
      <c r="A15" s="24">
        <v>2</v>
      </c>
      <c r="B15" s="22" t="s">
        <v>42</v>
      </c>
      <c r="C15" s="56" t="s">
        <v>75</v>
      </c>
      <c r="D15" s="1">
        <v>1</v>
      </c>
      <c r="E15" s="12">
        <v>2.84</v>
      </c>
      <c r="F15" s="12">
        <f>E15*D15</f>
        <v>2.84</v>
      </c>
      <c r="G15" s="49" t="s">
        <v>77</v>
      </c>
    </row>
    <row r="16" spans="1:7" ht="16.5" thickBot="1">
      <c r="A16" s="27"/>
      <c r="B16" s="28"/>
      <c r="C16" s="29"/>
      <c r="D16" s="11"/>
      <c r="E16" s="13"/>
      <c r="F16" s="13">
        <f>E16*D16</f>
        <v>0</v>
      </c>
      <c r="G16" s="51"/>
    </row>
    <row r="17" spans="1:7" ht="15.75" thickBot="1">
      <c r="A17" s="35"/>
      <c r="B17" s="36"/>
      <c r="C17" s="37" t="s">
        <v>47</v>
      </c>
      <c r="D17" s="38"/>
      <c r="E17" s="39"/>
      <c r="F17" s="39"/>
      <c r="G17" s="40"/>
    </row>
    <row r="18" spans="1:7" ht="13.5">
      <c r="A18" s="24"/>
      <c r="B18" s="22"/>
      <c r="C18" s="59" t="s">
        <v>113</v>
      </c>
      <c r="D18" s="1"/>
      <c r="E18" s="12"/>
      <c r="F18" s="12"/>
      <c r="G18" s="15"/>
    </row>
    <row r="19" spans="1:7" ht="27.75">
      <c r="A19">
        <v>2</v>
      </c>
      <c r="B19" s="22" t="s">
        <v>42</v>
      </c>
      <c r="C19" s="56" t="s">
        <v>133</v>
      </c>
      <c r="D19" s="1">
        <v>2</v>
      </c>
      <c r="E19" s="12">
        <v>0.14</v>
      </c>
      <c r="F19" s="12">
        <f aca="true" t="shared" si="1" ref="F19:F24">E19*D19</f>
        <v>0.28</v>
      </c>
      <c r="G19" s="49" t="s">
        <v>50</v>
      </c>
    </row>
    <row r="20" spans="1:7" ht="13.5">
      <c r="A20" s="24"/>
      <c r="B20" s="22"/>
      <c r="C20" s="59" t="s">
        <v>114</v>
      </c>
      <c r="D20" s="1"/>
      <c r="E20" s="12"/>
      <c r="F20" s="12"/>
      <c r="G20" s="15"/>
    </row>
    <row r="21" spans="1:7" ht="27.75">
      <c r="A21" s="24">
        <v>2</v>
      </c>
      <c r="B21" s="22" t="s">
        <v>42</v>
      </c>
      <c r="C21" s="56" t="s">
        <v>145</v>
      </c>
      <c r="D21" s="1">
        <v>2</v>
      </c>
      <c r="E21" s="12">
        <v>0.13</v>
      </c>
      <c r="F21" s="12">
        <f t="shared" si="1"/>
        <v>0.26</v>
      </c>
      <c r="G21" s="49" t="s">
        <v>140</v>
      </c>
    </row>
    <row r="22" spans="1:7" ht="27.75">
      <c r="A22" s="24">
        <v>2</v>
      </c>
      <c r="B22" s="22" t="s">
        <v>42</v>
      </c>
      <c r="C22" s="56" t="s">
        <v>146</v>
      </c>
      <c r="D22" s="1">
        <v>2</v>
      </c>
      <c r="E22" s="12">
        <v>0.12</v>
      </c>
      <c r="F22" s="12">
        <f t="shared" si="1"/>
        <v>0.24</v>
      </c>
      <c r="G22" s="49" t="s">
        <v>141</v>
      </c>
    </row>
    <row r="23" spans="1:7" ht="27.75">
      <c r="A23" s="24">
        <v>2</v>
      </c>
      <c r="B23" s="22" t="s">
        <v>42</v>
      </c>
      <c r="C23" s="56" t="s">
        <v>54</v>
      </c>
      <c r="D23" s="1">
        <v>2</v>
      </c>
      <c r="E23" s="12">
        <v>0.15</v>
      </c>
      <c r="F23" s="12">
        <f t="shared" si="1"/>
        <v>0.3</v>
      </c>
      <c r="G23" s="49" t="s">
        <v>53</v>
      </c>
    </row>
    <row r="24" spans="1:7" ht="27.75">
      <c r="A24" s="24">
        <v>2</v>
      </c>
      <c r="B24" s="22" t="s">
        <v>42</v>
      </c>
      <c r="C24" s="56" t="s">
        <v>142</v>
      </c>
      <c r="D24" s="1">
        <v>4</v>
      </c>
      <c r="E24" s="12">
        <v>0.39</v>
      </c>
      <c r="F24" s="12">
        <f t="shared" si="1"/>
        <v>1.56</v>
      </c>
      <c r="G24" s="49" t="s">
        <v>52</v>
      </c>
    </row>
    <row r="25" spans="1:7" ht="27.75">
      <c r="A25" s="24">
        <v>2</v>
      </c>
      <c r="B25" s="22" t="s">
        <v>42</v>
      </c>
      <c r="C25" s="56" t="s">
        <v>55</v>
      </c>
      <c r="D25" s="1">
        <v>4</v>
      </c>
      <c r="E25" s="12">
        <v>0.3</v>
      </c>
      <c r="F25" s="12">
        <f aca="true" t="shared" si="2" ref="F25:F37">E25*D25</f>
        <v>1.2</v>
      </c>
      <c r="G25" s="49" t="s">
        <v>56</v>
      </c>
    </row>
    <row r="26" spans="1:7" ht="27.75">
      <c r="A26" s="24">
        <v>2</v>
      </c>
      <c r="B26" s="22" t="s">
        <v>42</v>
      </c>
      <c r="C26" s="56" t="s">
        <v>51</v>
      </c>
      <c r="D26" s="1">
        <v>2</v>
      </c>
      <c r="E26" s="12">
        <v>0.71</v>
      </c>
      <c r="F26" s="12">
        <f t="shared" si="2"/>
        <v>1.42</v>
      </c>
      <c r="G26" s="49" t="s">
        <v>57</v>
      </c>
    </row>
    <row r="27" spans="1:7" ht="27.75">
      <c r="A27" s="24">
        <v>2</v>
      </c>
      <c r="B27" s="22" t="s">
        <v>42</v>
      </c>
      <c r="C27" s="56" t="s">
        <v>112</v>
      </c>
      <c r="D27" s="1">
        <v>2</v>
      </c>
      <c r="E27" s="12">
        <v>1.26</v>
      </c>
      <c r="F27" s="12">
        <f t="shared" si="2"/>
        <v>2.52</v>
      </c>
      <c r="G27" s="49" t="s">
        <v>58</v>
      </c>
    </row>
    <row r="28" spans="1:7" ht="27.75">
      <c r="A28" s="24">
        <v>2</v>
      </c>
      <c r="B28" s="22" t="s">
        <v>182</v>
      </c>
      <c r="C28" s="56" t="s">
        <v>3</v>
      </c>
      <c r="D28" s="1">
        <v>2</v>
      </c>
      <c r="E28" s="12">
        <v>4.31</v>
      </c>
      <c r="F28" s="12">
        <f t="shared" si="2"/>
        <v>8.62</v>
      </c>
      <c r="G28" s="66" t="s">
        <v>35</v>
      </c>
    </row>
    <row r="29" spans="1:7" ht="13.5">
      <c r="A29" s="24"/>
      <c r="B29" s="22"/>
      <c r="C29" s="59" t="s">
        <v>115</v>
      </c>
      <c r="D29" s="1"/>
      <c r="E29" s="12"/>
      <c r="F29" s="12"/>
      <c r="G29" s="15"/>
    </row>
    <row r="30" spans="1:7" ht="27.75">
      <c r="A30" s="24">
        <v>2</v>
      </c>
      <c r="B30" s="22" t="s">
        <v>42</v>
      </c>
      <c r="C30" s="56" t="s">
        <v>108</v>
      </c>
      <c r="D30" s="1">
        <v>1</v>
      </c>
      <c r="E30" s="12">
        <v>0.12</v>
      </c>
      <c r="F30" s="12">
        <f t="shared" si="2"/>
        <v>0.12</v>
      </c>
      <c r="G30" s="49" t="s">
        <v>59</v>
      </c>
    </row>
    <row r="31" spans="1:7" ht="27.75">
      <c r="A31" s="24">
        <v>2</v>
      </c>
      <c r="B31" s="22" t="s">
        <v>41</v>
      </c>
      <c r="C31" s="56" t="s">
        <v>143</v>
      </c>
      <c r="D31" s="1">
        <v>2</v>
      </c>
      <c r="E31" s="12">
        <v>0.12</v>
      </c>
      <c r="F31" s="12">
        <f t="shared" si="2"/>
        <v>0.24</v>
      </c>
      <c r="G31" s="49" t="s">
        <v>134</v>
      </c>
    </row>
    <row r="32" spans="1:7" ht="27.75">
      <c r="A32" s="24">
        <v>2</v>
      </c>
      <c r="B32" s="22" t="s">
        <v>42</v>
      </c>
      <c r="C32" s="56" t="s">
        <v>72</v>
      </c>
      <c r="D32" s="1">
        <v>2</v>
      </c>
      <c r="E32" s="12">
        <v>0.33</v>
      </c>
      <c r="F32" s="12">
        <f t="shared" si="2"/>
        <v>0.66</v>
      </c>
      <c r="G32" s="49" t="s">
        <v>60</v>
      </c>
    </row>
    <row r="33" spans="1:7" ht="27.75">
      <c r="A33" s="24">
        <v>2</v>
      </c>
      <c r="B33" s="22" t="s">
        <v>41</v>
      </c>
      <c r="C33" s="56" t="s">
        <v>144</v>
      </c>
      <c r="D33" s="1">
        <v>2</v>
      </c>
      <c r="E33" s="12">
        <v>1.11</v>
      </c>
      <c r="F33" s="12">
        <f t="shared" si="2"/>
        <v>2.22</v>
      </c>
      <c r="G33" s="49" t="s">
        <v>135</v>
      </c>
    </row>
    <row r="34" spans="1:7" ht="27.75">
      <c r="A34" s="24">
        <v>2</v>
      </c>
      <c r="B34" s="22" t="s">
        <v>42</v>
      </c>
      <c r="C34" s="56" t="s">
        <v>165</v>
      </c>
      <c r="D34" s="1">
        <v>3</v>
      </c>
      <c r="E34" s="12">
        <v>0.17</v>
      </c>
      <c r="F34" s="12">
        <f t="shared" si="2"/>
        <v>0.51</v>
      </c>
      <c r="G34" s="49" t="s">
        <v>136</v>
      </c>
    </row>
    <row r="35" spans="1:7" ht="27.75">
      <c r="A35" s="24">
        <v>2</v>
      </c>
      <c r="B35" s="22" t="s">
        <v>41</v>
      </c>
      <c r="C35" s="56" t="s">
        <v>107</v>
      </c>
      <c r="D35" s="1">
        <v>2</v>
      </c>
      <c r="E35" s="12">
        <v>0.68</v>
      </c>
      <c r="F35" s="12">
        <f t="shared" si="2"/>
        <v>1.36</v>
      </c>
      <c r="G35" s="49" t="s">
        <v>137</v>
      </c>
    </row>
    <row r="36" spans="1:7" ht="27.75">
      <c r="A36" s="24">
        <v>2</v>
      </c>
      <c r="B36" s="22" t="s">
        <v>42</v>
      </c>
      <c r="C36" s="56" t="s">
        <v>131</v>
      </c>
      <c r="D36" s="1">
        <v>3</v>
      </c>
      <c r="E36" s="12">
        <v>0.18</v>
      </c>
      <c r="F36" s="12">
        <f t="shared" si="2"/>
        <v>0.54</v>
      </c>
      <c r="G36" s="49" t="s">
        <v>138</v>
      </c>
    </row>
    <row r="37" spans="1:7" ht="27.75">
      <c r="A37" s="24">
        <v>2</v>
      </c>
      <c r="B37" s="22" t="s">
        <v>41</v>
      </c>
      <c r="C37" s="56" t="s">
        <v>132</v>
      </c>
      <c r="D37" s="1">
        <v>4</v>
      </c>
      <c r="E37" s="12">
        <v>0.18</v>
      </c>
      <c r="F37" s="12">
        <f t="shared" si="2"/>
        <v>0.72</v>
      </c>
      <c r="G37" s="49" t="s">
        <v>139</v>
      </c>
    </row>
    <row r="38" spans="2:7" ht="13.5">
      <c r="B38" s="22"/>
      <c r="C38" s="61"/>
      <c r="D38" s="1"/>
      <c r="E38" s="12"/>
      <c r="F38" s="12">
        <f>E38*D38</f>
        <v>0</v>
      </c>
      <c r="G38" s="15"/>
    </row>
    <row r="39" spans="1:7" ht="15" thickBot="1">
      <c r="A39" s="24"/>
      <c r="B39" s="22"/>
      <c r="C39" s="62"/>
      <c r="D39" s="1"/>
      <c r="E39" s="12"/>
      <c r="F39" s="12">
        <f>E39*D39</f>
        <v>0</v>
      </c>
      <c r="G39" s="15"/>
    </row>
    <row r="40" spans="1:7" ht="15.75" thickBot="1">
      <c r="A40" s="35"/>
      <c r="B40" s="36"/>
      <c r="C40" s="60" t="s">
        <v>21</v>
      </c>
      <c r="D40" s="38"/>
      <c r="E40" s="39"/>
      <c r="F40" s="39"/>
      <c r="G40" s="40"/>
    </row>
    <row r="41" spans="1:7" ht="27.75">
      <c r="A41" s="25">
        <v>2</v>
      </c>
      <c r="B41" s="26" t="s">
        <v>42</v>
      </c>
      <c r="C41" s="55" t="s">
        <v>116</v>
      </c>
      <c r="D41" s="19">
        <v>1</v>
      </c>
      <c r="E41" s="20">
        <v>0.08</v>
      </c>
      <c r="F41" s="20">
        <f aca="true" t="shared" si="3" ref="F41:F61">E41*D41</f>
        <v>0.08</v>
      </c>
      <c r="G41" s="50" t="s">
        <v>20</v>
      </c>
    </row>
    <row r="42" spans="1:7" ht="27.75">
      <c r="A42" s="24">
        <v>2</v>
      </c>
      <c r="B42" s="22" t="s">
        <v>42</v>
      </c>
      <c r="C42" s="56" t="s">
        <v>83</v>
      </c>
      <c r="D42" s="1">
        <v>1</v>
      </c>
      <c r="E42" s="12">
        <v>0.08</v>
      </c>
      <c r="F42" s="12">
        <f t="shared" si="3"/>
        <v>0.08</v>
      </c>
      <c r="G42" s="49" t="s">
        <v>22</v>
      </c>
    </row>
    <row r="43" spans="1:7" ht="27.75">
      <c r="A43" s="24">
        <v>2</v>
      </c>
      <c r="B43" s="26" t="s">
        <v>42</v>
      </c>
      <c r="C43" s="56" t="s">
        <v>84</v>
      </c>
      <c r="D43" s="1">
        <v>5</v>
      </c>
      <c r="E43" s="20">
        <v>0.08</v>
      </c>
      <c r="F43" s="12">
        <f t="shared" si="3"/>
        <v>0.4</v>
      </c>
      <c r="G43" s="49" t="s">
        <v>23</v>
      </c>
    </row>
    <row r="44" spans="1:7" ht="27.75">
      <c r="A44" s="24">
        <v>2</v>
      </c>
      <c r="B44" s="22" t="s">
        <v>42</v>
      </c>
      <c r="C44" s="56" t="s">
        <v>85</v>
      </c>
      <c r="D44" s="1">
        <v>4</v>
      </c>
      <c r="E44" s="12">
        <v>0.08</v>
      </c>
      <c r="F44" s="12">
        <f t="shared" si="3"/>
        <v>0.32</v>
      </c>
      <c r="G44" s="49" t="s">
        <v>24</v>
      </c>
    </row>
    <row r="45" spans="1:7" ht="27.75">
      <c r="A45" s="24">
        <v>2</v>
      </c>
      <c r="B45" s="26" t="s">
        <v>42</v>
      </c>
      <c r="C45" s="56" t="s">
        <v>86</v>
      </c>
      <c r="D45" s="1">
        <v>4</v>
      </c>
      <c r="E45" s="20">
        <v>0.08</v>
      </c>
      <c r="F45" s="12">
        <f t="shared" si="3"/>
        <v>0.32</v>
      </c>
      <c r="G45" s="49" t="s">
        <v>25</v>
      </c>
    </row>
    <row r="46" spans="1:7" ht="27.75">
      <c r="A46" s="24">
        <v>2</v>
      </c>
      <c r="B46" s="22" t="s">
        <v>42</v>
      </c>
      <c r="C46" s="56" t="s">
        <v>87</v>
      </c>
      <c r="D46" s="1">
        <v>2</v>
      </c>
      <c r="E46" s="12">
        <v>0.08</v>
      </c>
      <c r="F46" s="12">
        <f t="shared" si="3"/>
        <v>0.16</v>
      </c>
      <c r="G46" s="49" t="s">
        <v>26</v>
      </c>
    </row>
    <row r="47" spans="1:7" ht="27.75">
      <c r="A47" s="24">
        <v>2</v>
      </c>
      <c r="B47" s="26" t="s">
        <v>42</v>
      </c>
      <c r="C47" s="56" t="s">
        <v>88</v>
      </c>
      <c r="D47" s="1">
        <v>2</v>
      </c>
      <c r="E47" s="20">
        <v>0.08</v>
      </c>
      <c r="F47" s="12">
        <f t="shared" si="3"/>
        <v>0.16</v>
      </c>
      <c r="G47" s="49" t="s">
        <v>27</v>
      </c>
    </row>
    <row r="48" spans="1:7" ht="27.75">
      <c r="A48" s="24">
        <v>2</v>
      </c>
      <c r="B48" s="22" t="s">
        <v>42</v>
      </c>
      <c r="C48" s="56" t="s">
        <v>89</v>
      </c>
      <c r="D48" s="1">
        <v>5</v>
      </c>
      <c r="E48" s="12">
        <v>0.08</v>
      </c>
      <c r="F48" s="12">
        <f t="shared" si="3"/>
        <v>0.4</v>
      </c>
      <c r="G48" s="49" t="s">
        <v>28</v>
      </c>
    </row>
    <row r="49" spans="1:7" ht="27.75">
      <c r="A49" s="24">
        <v>2</v>
      </c>
      <c r="B49" s="26" t="s">
        <v>42</v>
      </c>
      <c r="C49" s="56" t="s">
        <v>10</v>
      </c>
      <c r="D49" s="1">
        <v>6</v>
      </c>
      <c r="E49" s="20">
        <v>0.08</v>
      </c>
      <c r="F49" s="12">
        <f t="shared" si="3"/>
        <v>0.48</v>
      </c>
      <c r="G49" s="49" t="s">
        <v>29</v>
      </c>
    </row>
    <row r="50" spans="1:7" ht="27.75">
      <c r="A50" s="24">
        <v>2</v>
      </c>
      <c r="B50" s="22" t="s">
        <v>42</v>
      </c>
      <c r="C50" s="56" t="s">
        <v>11</v>
      </c>
      <c r="D50" s="1">
        <v>2</v>
      </c>
      <c r="E50" s="12">
        <v>0.08</v>
      </c>
      <c r="F50" s="12">
        <f t="shared" si="3"/>
        <v>0.16</v>
      </c>
      <c r="G50" s="49" t="s">
        <v>30</v>
      </c>
    </row>
    <row r="51" spans="1:7" ht="27.75">
      <c r="A51" s="25">
        <v>2</v>
      </c>
      <c r="B51" s="26" t="s">
        <v>42</v>
      </c>
      <c r="C51" s="55" t="s">
        <v>40</v>
      </c>
      <c r="D51" s="19">
        <v>4</v>
      </c>
      <c r="E51" s="20">
        <v>0.08</v>
      </c>
      <c r="F51" s="20">
        <f>E51*D51</f>
        <v>0.32</v>
      </c>
      <c r="G51" s="50" t="s">
        <v>78</v>
      </c>
    </row>
    <row r="52" spans="1:7" ht="27.75">
      <c r="A52" s="24">
        <v>2</v>
      </c>
      <c r="B52" s="22" t="s">
        <v>42</v>
      </c>
      <c r="C52" s="56" t="s">
        <v>12</v>
      </c>
      <c r="D52" s="1">
        <v>7</v>
      </c>
      <c r="E52" s="20">
        <v>0.08</v>
      </c>
      <c r="F52" s="12">
        <f t="shared" si="3"/>
        <v>0.56</v>
      </c>
      <c r="G52" s="49" t="s">
        <v>31</v>
      </c>
    </row>
    <row r="53" spans="1:7" ht="27.75">
      <c r="A53" s="24">
        <v>2</v>
      </c>
      <c r="B53" s="26" t="s">
        <v>42</v>
      </c>
      <c r="C53" s="56" t="s">
        <v>13</v>
      </c>
      <c r="D53" s="1">
        <v>2</v>
      </c>
      <c r="E53" s="12">
        <v>0.08</v>
      </c>
      <c r="F53" s="12">
        <f t="shared" si="3"/>
        <v>0.16</v>
      </c>
      <c r="G53" s="49" t="s">
        <v>32</v>
      </c>
    </row>
    <row r="54" spans="1:7" ht="27.75">
      <c r="A54" s="24">
        <v>2</v>
      </c>
      <c r="B54" s="22" t="s">
        <v>42</v>
      </c>
      <c r="C54" s="56" t="s">
        <v>14</v>
      </c>
      <c r="D54" s="1">
        <v>3</v>
      </c>
      <c r="E54" s="20">
        <v>0.08</v>
      </c>
      <c r="F54" s="12">
        <f t="shared" si="3"/>
        <v>0.24</v>
      </c>
      <c r="G54" s="49" t="s">
        <v>33</v>
      </c>
    </row>
    <row r="55" spans="1:7" ht="27.75">
      <c r="A55" s="24">
        <v>2</v>
      </c>
      <c r="B55" s="26" t="s">
        <v>42</v>
      </c>
      <c r="C55" s="56" t="s">
        <v>121</v>
      </c>
      <c r="D55" s="1">
        <v>10</v>
      </c>
      <c r="E55" s="12">
        <v>0.08</v>
      </c>
      <c r="F55" s="12">
        <f t="shared" si="3"/>
        <v>0.8</v>
      </c>
      <c r="G55" s="49" t="s">
        <v>34</v>
      </c>
    </row>
    <row r="56" spans="1:7" ht="27.75">
      <c r="A56" s="24">
        <v>2</v>
      </c>
      <c r="B56" s="22" t="s">
        <v>42</v>
      </c>
      <c r="C56" s="56" t="s">
        <v>15</v>
      </c>
      <c r="D56" s="1">
        <v>2</v>
      </c>
      <c r="E56" s="20">
        <v>0.08</v>
      </c>
      <c r="F56" s="12">
        <f t="shared" si="3"/>
        <v>0.16</v>
      </c>
      <c r="G56" s="49" t="s">
        <v>36</v>
      </c>
    </row>
    <row r="57" spans="1:7" ht="27.75">
      <c r="A57" s="24">
        <v>2</v>
      </c>
      <c r="B57" s="26" t="s">
        <v>42</v>
      </c>
      <c r="C57" s="56" t="s">
        <v>16</v>
      </c>
      <c r="D57" s="1">
        <v>2</v>
      </c>
      <c r="E57" s="12">
        <v>0.08</v>
      </c>
      <c r="F57" s="12">
        <f t="shared" si="3"/>
        <v>0.16</v>
      </c>
      <c r="G57" s="49" t="s">
        <v>37</v>
      </c>
    </row>
    <row r="58" spans="1:7" ht="27.75">
      <c r="A58" s="24">
        <v>2</v>
      </c>
      <c r="B58" s="22" t="s">
        <v>42</v>
      </c>
      <c r="C58" s="56" t="s">
        <v>90</v>
      </c>
      <c r="D58" s="1">
        <v>2</v>
      </c>
      <c r="E58" s="20">
        <v>0.08</v>
      </c>
      <c r="F58" s="12">
        <f t="shared" si="3"/>
        <v>0.16</v>
      </c>
      <c r="G58" s="49" t="s">
        <v>38</v>
      </c>
    </row>
    <row r="59" spans="1:7" ht="27.75">
      <c r="A59" s="24">
        <v>2</v>
      </c>
      <c r="B59" s="26" t="s">
        <v>42</v>
      </c>
      <c r="C59" s="56" t="s">
        <v>91</v>
      </c>
      <c r="D59" s="1">
        <v>10</v>
      </c>
      <c r="E59" s="12">
        <v>0.08</v>
      </c>
      <c r="F59" s="12">
        <f t="shared" si="3"/>
        <v>0.8</v>
      </c>
      <c r="G59" s="49" t="s">
        <v>39</v>
      </c>
    </row>
    <row r="60" spans="1:7" ht="15">
      <c r="A60" s="27"/>
      <c r="B60" s="28"/>
      <c r="C60" s="57"/>
      <c r="D60" s="11"/>
      <c r="E60" s="13"/>
      <c r="F60" s="13">
        <f t="shared" si="3"/>
        <v>0</v>
      </c>
      <c r="G60" s="51"/>
    </row>
    <row r="61" spans="1:7" ht="15.75" thickBot="1">
      <c r="A61" s="27"/>
      <c r="B61" s="28"/>
      <c r="C61" s="57"/>
      <c r="D61" s="11"/>
      <c r="E61" s="13"/>
      <c r="F61" s="13">
        <f t="shared" si="3"/>
        <v>0</v>
      </c>
      <c r="G61" s="51"/>
    </row>
    <row r="62" spans="1:7" ht="15.75" thickBot="1">
      <c r="A62" s="35"/>
      <c r="B62" s="36"/>
      <c r="C62" s="37" t="s">
        <v>62</v>
      </c>
      <c r="D62" s="38"/>
      <c r="E62" s="39"/>
      <c r="F62" s="39"/>
      <c r="G62" s="40"/>
    </row>
    <row r="63" spans="1:7" ht="27.75">
      <c r="A63" s="25">
        <v>2</v>
      </c>
      <c r="B63" s="26" t="s">
        <v>42</v>
      </c>
      <c r="C63" s="55" t="s">
        <v>69</v>
      </c>
      <c r="D63" s="19">
        <v>2</v>
      </c>
      <c r="E63" s="20">
        <v>0.14</v>
      </c>
      <c r="F63" s="20">
        <f>E63*D63</f>
        <v>0.28</v>
      </c>
      <c r="G63" s="50" t="s">
        <v>0</v>
      </c>
    </row>
    <row r="64" spans="1:7" ht="27.75">
      <c r="A64" s="24">
        <v>2</v>
      </c>
      <c r="B64" s="22" t="s">
        <v>42</v>
      </c>
      <c r="C64" s="56" t="s">
        <v>70</v>
      </c>
      <c r="D64" s="1">
        <v>2</v>
      </c>
      <c r="E64" s="12">
        <v>0.14</v>
      </c>
      <c r="F64" s="12">
        <f>E64*D64</f>
        <v>0.28</v>
      </c>
      <c r="G64" s="49" t="s">
        <v>1</v>
      </c>
    </row>
    <row r="65" spans="1:7" ht="27.75">
      <c r="A65" s="24">
        <v>2</v>
      </c>
      <c r="B65" s="22" t="s">
        <v>42</v>
      </c>
      <c r="C65" s="56" t="s">
        <v>71</v>
      </c>
      <c r="D65" s="1">
        <v>1</v>
      </c>
      <c r="E65" s="12">
        <v>0.14</v>
      </c>
      <c r="F65" s="12">
        <f>E65*D65</f>
        <v>0.14</v>
      </c>
      <c r="G65" s="49" t="s">
        <v>2</v>
      </c>
    </row>
    <row r="66" spans="1:7" ht="15">
      <c r="A66" s="24"/>
      <c r="B66" s="22"/>
      <c r="C66" s="56"/>
      <c r="D66" s="1"/>
      <c r="E66" s="12"/>
      <c r="F66" s="12">
        <f>E66*D66</f>
        <v>0</v>
      </c>
      <c r="G66" s="15"/>
    </row>
    <row r="67" spans="1:7" ht="15.75" thickBot="1">
      <c r="A67" s="27"/>
      <c r="B67" s="28"/>
      <c r="C67" s="57"/>
      <c r="D67" s="11"/>
      <c r="E67" s="13"/>
      <c r="F67" s="13">
        <f>E67*D67</f>
        <v>0</v>
      </c>
      <c r="G67" s="51"/>
    </row>
    <row r="68" spans="1:7" ht="15.75" thickBot="1">
      <c r="A68" s="41"/>
      <c r="B68" s="42"/>
      <c r="C68" s="43" t="s">
        <v>155</v>
      </c>
      <c r="D68" s="44"/>
      <c r="E68" s="45"/>
      <c r="F68" s="45"/>
      <c r="G68" s="52"/>
    </row>
    <row r="69" spans="1:7" ht="42">
      <c r="A69" s="25">
        <v>2</v>
      </c>
      <c r="B69" s="26" t="s">
        <v>181</v>
      </c>
      <c r="C69" s="55" t="s">
        <v>126</v>
      </c>
      <c r="D69" s="19">
        <v>1</v>
      </c>
      <c r="E69" s="20">
        <f>19.84*1.2</f>
        <v>23.808</v>
      </c>
      <c r="F69" s="20">
        <f aca="true" t="shared" si="4" ref="F69:F82">E69*D69</f>
        <v>23.808</v>
      </c>
      <c r="G69" s="50" t="s">
        <v>171</v>
      </c>
    </row>
    <row r="70" spans="1:7" ht="42">
      <c r="A70" s="24">
        <v>2</v>
      </c>
      <c r="B70" s="22" t="s">
        <v>180</v>
      </c>
      <c r="C70" s="56" t="s">
        <v>61</v>
      </c>
      <c r="D70" s="1">
        <v>1</v>
      </c>
      <c r="E70" s="12">
        <f>19.84*1.2</f>
        <v>23.808</v>
      </c>
      <c r="F70" s="12">
        <f t="shared" si="4"/>
        <v>23.808</v>
      </c>
      <c r="G70" s="49" t="s">
        <v>170</v>
      </c>
    </row>
    <row r="71" spans="1:7" ht="27.75">
      <c r="A71" s="24">
        <v>2</v>
      </c>
      <c r="B71" s="22" t="s">
        <v>42</v>
      </c>
      <c r="C71" s="56" t="s">
        <v>44</v>
      </c>
      <c r="D71" s="1">
        <v>2</v>
      </c>
      <c r="E71" s="12">
        <v>1.84</v>
      </c>
      <c r="F71" s="20">
        <f t="shared" si="4"/>
        <v>3.68</v>
      </c>
      <c r="G71" s="49" t="s">
        <v>100</v>
      </c>
    </row>
    <row r="72" spans="1:7" ht="15">
      <c r="A72" s="24">
        <v>2</v>
      </c>
      <c r="B72" s="22" t="s">
        <v>42</v>
      </c>
      <c r="C72" s="56" t="s">
        <v>125</v>
      </c>
      <c r="D72" s="1">
        <v>4</v>
      </c>
      <c r="E72" s="12">
        <v>3.24</v>
      </c>
      <c r="F72" s="12">
        <f t="shared" si="4"/>
        <v>12.96</v>
      </c>
      <c r="G72" s="67" t="s">
        <v>160</v>
      </c>
    </row>
    <row r="73" spans="1:7" ht="27.75">
      <c r="A73" s="24">
        <v>2</v>
      </c>
      <c r="B73" s="22" t="s">
        <v>42</v>
      </c>
      <c r="C73" s="56" t="s">
        <v>124</v>
      </c>
      <c r="D73" s="1">
        <v>2</v>
      </c>
      <c r="E73" s="12">
        <v>2.5</v>
      </c>
      <c r="F73" s="12">
        <f t="shared" si="4"/>
        <v>5</v>
      </c>
      <c r="G73" s="49" t="s">
        <v>101</v>
      </c>
    </row>
    <row r="74" spans="1:7" ht="27.75">
      <c r="A74" s="24">
        <v>2</v>
      </c>
      <c r="B74" s="22" t="s">
        <v>43</v>
      </c>
      <c r="C74" s="56" t="s">
        <v>151</v>
      </c>
      <c r="D74" s="1">
        <v>2</v>
      </c>
      <c r="E74" s="12">
        <v>1.84</v>
      </c>
      <c r="F74" s="12">
        <f t="shared" si="4"/>
        <v>3.68</v>
      </c>
      <c r="G74" s="53" t="s">
        <v>152</v>
      </c>
    </row>
    <row r="75" spans="1:7" ht="27.75">
      <c r="A75" s="24">
        <v>2</v>
      </c>
      <c r="B75" s="22" t="s">
        <v>42</v>
      </c>
      <c r="C75" s="56" t="s">
        <v>118</v>
      </c>
      <c r="D75" s="1">
        <v>2</v>
      </c>
      <c r="E75" s="12">
        <v>9.63</v>
      </c>
      <c r="F75" s="12">
        <f t="shared" si="4"/>
        <v>19.26</v>
      </c>
      <c r="G75" s="49" t="s">
        <v>123</v>
      </c>
    </row>
    <row r="76" spans="1:7" ht="27.75">
      <c r="A76" s="24">
        <v>2</v>
      </c>
      <c r="B76" s="22" t="s">
        <v>42</v>
      </c>
      <c r="C76" s="56" t="s">
        <v>117</v>
      </c>
      <c r="D76" s="1">
        <v>1</v>
      </c>
      <c r="E76" s="12">
        <v>0.3</v>
      </c>
      <c r="F76" s="12">
        <f t="shared" si="4"/>
        <v>0.3</v>
      </c>
      <c r="G76" s="49" t="s">
        <v>153</v>
      </c>
    </row>
    <row r="77" spans="1:7" ht="27.75">
      <c r="A77" s="24">
        <v>2</v>
      </c>
      <c r="B77" s="22" t="s">
        <v>42</v>
      </c>
      <c r="C77" s="56" t="s">
        <v>45</v>
      </c>
      <c r="D77" s="1">
        <v>1</v>
      </c>
      <c r="E77" s="12">
        <v>2.26</v>
      </c>
      <c r="F77" s="12">
        <f t="shared" si="4"/>
        <v>2.26</v>
      </c>
      <c r="G77" s="49" t="s">
        <v>46</v>
      </c>
    </row>
    <row r="78" spans="1:7" ht="84">
      <c r="A78" s="24">
        <v>2</v>
      </c>
      <c r="B78" s="22" t="s">
        <v>180</v>
      </c>
      <c r="C78" s="56" t="s">
        <v>154</v>
      </c>
      <c r="D78" s="1">
        <v>1</v>
      </c>
      <c r="E78" s="12">
        <f>1.31*1.2</f>
        <v>1.572</v>
      </c>
      <c r="F78" s="12">
        <f t="shared" si="4"/>
        <v>1.572</v>
      </c>
      <c r="G78" s="49" t="s">
        <v>173</v>
      </c>
    </row>
    <row r="79" spans="1:7" ht="42">
      <c r="A79" s="24">
        <v>2</v>
      </c>
      <c r="B79" s="22" t="s">
        <v>180</v>
      </c>
      <c r="C79" s="56" t="s">
        <v>174</v>
      </c>
      <c r="D79" s="1">
        <v>3</v>
      </c>
      <c r="E79" s="12">
        <f>0.77*1.2</f>
        <v>0.9239999999999999</v>
      </c>
      <c r="F79" s="12">
        <f t="shared" si="4"/>
        <v>2.772</v>
      </c>
      <c r="G79" s="49" t="s">
        <v>175</v>
      </c>
    </row>
    <row r="80" spans="1:7" ht="27.75">
      <c r="A80" s="24">
        <v>2</v>
      </c>
      <c r="B80" s="22" t="s">
        <v>42</v>
      </c>
      <c r="C80" s="56" t="s">
        <v>177</v>
      </c>
      <c r="D80" s="1">
        <v>4</v>
      </c>
      <c r="E80" s="12">
        <v>0.38</v>
      </c>
      <c r="F80" s="12">
        <f t="shared" si="4"/>
        <v>1.52</v>
      </c>
      <c r="G80" s="49" t="s">
        <v>176</v>
      </c>
    </row>
    <row r="81" spans="1:7" ht="27.75">
      <c r="A81" s="24">
        <v>2</v>
      </c>
      <c r="B81" s="22" t="s">
        <v>41</v>
      </c>
      <c r="C81" s="56" t="s">
        <v>178</v>
      </c>
      <c r="D81" s="1">
        <v>6</v>
      </c>
      <c r="E81" s="12">
        <v>0.6</v>
      </c>
      <c r="F81" s="12">
        <f t="shared" si="4"/>
        <v>3.5999999999999996</v>
      </c>
      <c r="G81" s="49" t="s">
        <v>49</v>
      </c>
    </row>
    <row r="82" spans="1:7" ht="15.75" thickBot="1">
      <c r="A82" s="27"/>
      <c r="B82" s="28"/>
      <c r="C82" s="57"/>
      <c r="D82" s="11"/>
      <c r="E82" s="13"/>
      <c r="F82" s="13">
        <f t="shared" si="4"/>
        <v>0</v>
      </c>
      <c r="G82" s="51"/>
    </row>
    <row r="83" spans="1:7" ht="15.75" thickBot="1">
      <c r="A83" s="35"/>
      <c r="B83" s="36"/>
      <c r="C83" s="37" t="s">
        <v>95</v>
      </c>
      <c r="D83" s="38"/>
      <c r="E83" s="39"/>
      <c r="F83" s="39"/>
      <c r="G83" s="40"/>
    </row>
    <row r="84" spans="1:7" ht="15">
      <c r="A84" s="25"/>
      <c r="B84" s="26"/>
      <c r="C84" s="55"/>
      <c r="D84" s="19"/>
      <c r="E84" s="20"/>
      <c r="F84" s="20"/>
      <c r="G84" s="50"/>
    </row>
    <row r="85" spans="1:7" ht="15">
      <c r="A85" s="24"/>
      <c r="B85" s="22"/>
      <c r="C85" s="56" t="s">
        <v>147</v>
      </c>
      <c r="D85" s="1"/>
      <c r="E85" s="12"/>
      <c r="F85" s="12">
        <f aca="true" t="shared" si="5" ref="F85:F104">E85*D85</f>
        <v>0</v>
      </c>
      <c r="G85" s="15"/>
    </row>
    <row r="86" spans="1:7" ht="15">
      <c r="A86" s="24"/>
      <c r="B86" s="22"/>
      <c r="C86" s="56" t="s">
        <v>148</v>
      </c>
      <c r="D86" s="1"/>
      <c r="E86" s="12"/>
      <c r="F86" s="12">
        <f t="shared" si="5"/>
        <v>0</v>
      </c>
      <c r="G86" s="49"/>
    </row>
    <row r="87" spans="1:7" ht="42">
      <c r="A87" s="25">
        <v>2</v>
      </c>
      <c r="B87" s="26" t="s">
        <v>42</v>
      </c>
      <c r="C87" s="55" t="s">
        <v>185</v>
      </c>
      <c r="D87" s="19">
        <v>4</v>
      </c>
      <c r="E87" s="20">
        <v>1.73</v>
      </c>
      <c r="F87" s="20">
        <f>E87*D87</f>
        <v>6.92</v>
      </c>
      <c r="G87" s="50" t="s">
        <v>166</v>
      </c>
    </row>
    <row r="88" spans="1:7" ht="27.75">
      <c r="A88" s="24">
        <v>2</v>
      </c>
      <c r="B88" s="22" t="s">
        <v>42</v>
      </c>
      <c r="C88" s="56" t="s">
        <v>149</v>
      </c>
      <c r="D88" s="1">
        <v>2</v>
      </c>
      <c r="E88" s="12">
        <v>1.65</v>
      </c>
      <c r="F88" s="12">
        <f t="shared" si="5"/>
        <v>3.3</v>
      </c>
      <c r="G88" s="49" t="s">
        <v>172</v>
      </c>
    </row>
    <row r="89" spans="1:7" ht="27.75">
      <c r="A89" s="24">
        <v>2</v>
      </c>
      <c r="B89" s="26" t="s">
        <v>42</v>
      </c>
      <c r="C89" s="56" t="s">
        <v>102</v>
      </c>
      <c r="D89" s="1">
        <v>2</v>
      </c>
      <c r="E89" s="12">
        <v>0.3</v>
      </c>
      <c r="F89" s="12">
        <f t="shared" si="5"/>
        <v>0.6</v>
      </c>
      <c r="G89" s="49" t="s">
        <v>92</v>
      </c>
    </row>
    <row r="90" spans="1:7" ht="27.75">
      <c r="A90" s="24">
        <v>2</v>
      </c>
      <c r="B90" s="22" t="s">
        <v>42</v>
      </c>
      <c r="C90" s="56" t="s">
        <v>93</v>
      </c>
      <c r="D90" s="1">
        <v>1</v>
      </c>
      <c r="E90" s="12">
        <v>1.84</v>
      </c>
      <c r="F90" s="12">
        <f t="shared" si="5"/>
        <v>1.84</v>
      </c>
      <c r="G90" s="58" t="s">
        <v>9</v>
      </c>
    </row>
    <row r="91" spans="1:7" ht="27.75">
      <c r="A91" s="24">
        <v>2</v>
      </c>
      <c r="B91" s="26" t="s">
        <v>42</v>
      </c>
      <c r="C91" s="56" t="s">
        <v>105</v>
      </c>
      <c r="D91" s="1">
        <v>2</v>
      </c>
      <c r="E91" s="12">
        <v>0.65</v>
      </c>
      <c r="F91" s="12">
        <f t="shared" si="5"/>
        <v>1.3</v>
      </c>
      <c r="G91" s="49" t="s">
        <v>110</v>
      </c>
    </row>
    <row r="92" spans="1:7" ht="27.75">
      <c r="A92" s="24">
        <v>2</v>
      </c>
      <c r="B92" s="22" t="s">
        <v>42</v>
      </c>
      <c r="C92" s="56" t="s">
        <v>106</v>
      </c>
      <c r="D92" s="1">
        <v>2</v>
      </c>
      <c r="E92" s="12">
        <v>0.65</v>
      </c>
      <c r="F92" s="12">
        <f t="shared" si="5"/>
        <v>1.3</v>
      </c>
      <c r="G92" s="49" t="s">
        <v>111</v>
      </c>
    </row>
    <row r="93" spans="1:7" s="65" customFormat="1" ht="27.75">
      <c r="A93" s="63">
        <v>2</v>
      </c>
      <c r="B93" s="26" t="s">
        <v>42</v>
      </c>
      <c r="C93" s="56" t="s">
        <v>161</v>
      </c>
      <c r="D93" s="64">
        <v>4</v>
      </c>
      <c r="E93" s="21">
        <v>1.38</v>
      </c>
      <c r="F93" s="12">
        <f t="shared" si="5"/>
        <v>5.52</v>
      </c>
      <c r="G93" s="49" t="s">
        <v>19</v>
      </c>
    </row>
    <row r="94" spans="1:7" ht="27.75">
      <c r="A94" s="24">
        <v>2</v>
      </c>
      <c r="B94" s="22" t="s">
        <v>42</v>
      </c>
      <c r="C94" s="56" t="s">
        <v>162</v>
      </c>
      <c r="D94" s="1">
        <v>6</v>
      </c>
      <c r="E94" s="12">
        <v>0.82</v>
      </c>
      <c r="F94" s="12">
        <f t="shared" si="5"/>
        <v>4.92</v>
      </c>
      <c r="G94" s="66" t="s">
        <v>163</v>
      </c>
    </row>
    <row r="95" spans="1:7" ht="27.75">
      <c r="A95" s="24">
        <v>2</v>
      </c>
      <c r="B95" s="22" t="s">
        <v>184</v>
      </c>
      <c r="C95" s="56" t="s">
        <v>183</v>
      </c>
      <c r="D95" s="1">
        <v>1</v>
      </c>
      <c r="E95" s="12">
        <v>3.39</v>
      </c>
      <c r="F95" s="12">
        <f t="shared" si="5"/>
        <v>3.39</v>
      </c>
      <c r="G95" s="49" t="s">
        <v>76</v>
      </c>
    </row>
    <row r="96" spans="1:7" ht="27.75">
      <c r="A96" s="24">
        <v>2</v>
      </c>
      <c r="B96" s="22" t="s">
        <v>43</v>
      </c>
      <c r="C96" s="56" t="s">
        <v>119</v>
      </c>
      <c r="D96" s="1">
        <v>5</v>
      </c>
      <c r="E96" s="12">
        <v>0.18</v>
      </c>
      <c r="F96" s="12">
        <f t="shared" si="5"/>
        <v>0.8999999999999999</v>
      </c>
      <c r="G96" s="49" t="s">
        <v>179</v>
      </c>
    </row>
    <row r="97" spans="1:7" ht="15">
      <c r="A97" s="24"/>
      <c r="B97" s="22"/>
      <c r="C97" s="56" t="s">
        <v>120</v>
      </c>
      <c r="D97" s="1"/>
      <c r="E97" s="12"/>
      <c r="F97" s="12">
        <f t="shared" si="5"/>
        <v>0</v>
      </c>
      <c r="G97" s="15"/>
    </row>
    <row r="98" spans="1:7" ht="27.75">
      <c r="A98" s="24">
        <v>2</v>
      </c>
      <c r="B98" s="22" t="s">
        <v>41</v>
      </c>
      <c r="C98" s="56" t="s">
        <v>18</v>
      </c>
      <c r="D98" s="1">
        <v>2</v>
      </c>
      <c r="E98" s="12">
        <v>0.1</v>
      </c>
      <c r="F98" s="12">
        <f t="shared" si="5"/>
        <v>0.2</v>
      </c>
      <c r="G98" s="66" t="s">
        <v>164</v>
      </c>
    </row>
    <row r="99" spans="1:7" ht="27.75">
      <c r="A99" s="24">
        <v>2</v>
      </c>
      <c r="B99" s="22" t="s">
        <v>42</v>
      </c>
      <c r="C99" s="56" t="s">
        <v>109</v>
      </c>
      <c r="D99" s="1">
        <v>1</v>
      </c>
      <c r="E99" s="12">
        <v>0.39</v>
      </c>
      <c r="F99" s="12">
        <f t="shared" si="5"/>
        <v>0.39</v>
      </c>
      <c r="G99" s="49" t="s">
        <v>17</v>
      </c>
    </row>
    <row r="100" spans="1:7" ht="15">
      <c r="A100" s="24"/>
      <c r="B100" s="22"/>
      <c r="C100" s="56" t="s">
        <v>73</v>
      </c>
      <c r="D100" s="1"/>
      <c r="E100" s="12"/>
      <c r="F100" s="12">
        <f t="shared" si="5"/>
        <v>0</v>
      </c>
      <c r="G100" s="15"/>
    </row>
    <row r="101" spans="1:7" ht="42">
      <c r="A101" s="24">
        <v>2</v>
      </c>
      <c r="B101" s="22" t="s">
        <v>180</v>
      </c>
      <c r="C101" s="56" t="s">
        <v>74</v>
      </c>
      <c r="D101" s="1">
        <v>1</v>
      </c>
      <c r="E101" s="12">
        <f>82.71*1.2</f>
        <v>99.252</v>
      </c>
      <c r="F101" s="12">
        <f t="shared" si="5"/>
        <v>99.252</v>
      </c>
      <c r="G101" s="49" t="s">
        <v>48</v>
      </c>
    </row>
    <row r="102" spans="1:7" ht="15">
      <c r="A102" s="24"/>
      <c r="B102" s="22"/>
      <c r="C102" s="56" t="s">
        <v>130</v>
      </c>
      <c r="D102" s="1">
        <v>1</v>
      </c>
      <c r="E102" s="12"/>
      <c r="F102" s="12">
        <f t="shared" si="5"/>
        <v>0</v>
      </c>
      <c r="G102" s="15"/>
    </row>
    <row r="103" spans="1:7" ht="15">
      <c r="A103" s="27"/>
      <c r="B103" s="28"/>
      <c r="C103" s="57" t="s">
        <v>158</v>
      </c>
      <c r="D103" s="11">
        <v>1</v>
      </c>
      <c r="E103" s="13">
        <v>9.95</v>
      </c>
      <c r="F103" s="13">
        <f t="shared" si="5"/>
        <v>9.95</v>
      </c>
      <c r="G103" s="51"/>
    </row>
    <row r="104" spans="1:7" ht="15.75" thickBot="1">
      <c r="A104" s="27"/>
      <c r="B104" s="28"/>
      <c r="C104" s="57" t="s">
        <v>159</v>
      </c>
      <c r="D104" s="11">
        <v>1</v>
      </c>
      <c r="E104" s="13"/>
      <c r="F104" s="13">
        <f t="shared" si="5"/>
        <v>0</v>
      </c>
      <c r="G104" s="54"/>
    </row>
    <row r="105" spans="1:7" ht="21" thickBot="1">
      <c r="A105" s="30"/>
      <c r="B105" s="31"/>
      <c r="C105" s="34" t="s">
        <v>5</v>
      </c>
      <c r="D105" s="32"/>
      <c r="E105" s="33"/>
      <c r="F105" s="48">
        <f>SUM(F3:F104)</f>
        <v>436.76399999999995</v>
      </c>
      <c r="G105" s="46"/>
    </row>
    <row r="107" spans="3:7" ht="15.75">
      <c r="C107" s="18"/>
      <c r="G107" s="47"/>
    </row>
    <row r="108" ht="13.5">
      <c r="C108" s="8" t="s">
        <v>98</v>
      </c>
    </row>
    <row r="109" ht="13.5">
      <c r="C109" s="8" t="s">
        <v>99</v>
      </c>
    </row>
  </sheetData>
  <sheetProtection/>
  <conditionalFormatting sqref="B105:B108">
    <cfRule type="cellIs" priority="0" dxfId="8" operator="equal" stopIfTrue="1">
      <formula>1</formula>
    </cfRule>
    <cfRule type="cellIs" priority="1" dxfId="7" operator="equal" stopIfTrue="1">
      <formula>2</formula>
    </cfRule>
    <cfRule type="cellIs" priority="2" dxfId="3" operator="equal" stopIfTrue="1">
      <formula>3</formula>
    </cfRule>
  </conditionalFormatting>
  <conditionalFormatting sqref="A3:A108">
    <cfRule type="cellIs" priority="3" dxfId="5" operator="equal" stopIfTrue="1">
      <formula>1</formula>
    </cfRule>
    <cfRule type="cellIs" priority="4" dxfId="4" operator="equal" stopIfTrue="1">
      <formula>2</formula>
    </cfRule>
    <cfRule type="cellIs" priority="5" dxfId="3" operator="equal" stopIfTrue="1">
      <formula>3</formula>
    </cfRule>
  </conditionalFormatting>
  <conditionalFormatting sqref="B3:B104">
    <cfRule type="cellIs" priority="6" dxfId="2" operator="equal" stopIfTrue="1">
      <formula>1</formula>
    </cfRule>
    <cfRule type="cellIs" priority="7" dxfId="1" operator="equal" stopIfTrue="1">
      <formula>"F"</formula>
    </cfRule>
    <cfRule type="cellIs" priority="8" dxfId="0" operator="equal" stopIfTrue="1">
      <formula>"B"</formula>
    </cfRule>
  </conditionalFormatting>
  <hyperlinks>
    <hyperlink ref="G3" r:id="rId1" display="http://www.banzaimusic.com/ECC82-12AU7-JJ-Matched-and-Balanced.html"/>
    <hyperlink ref="G75" r:id="rId2" display="http://www.banzaimusic.com/MEC-M-85047-47k-log.html?quantity=2"/>
    <hyperlink ref="G71" r:id="rId3" display="http://www.banzaimusic.com/Rotary-Switch-4x3-Pins.html"/>
    <hyperlink ref="G73" r:id="rId4" display="http://www.banzaimusic.com/Rotary-Switch-BR-1x12-Pins.html"/>
    <hyperlink ref="G4" r:id="rId5" display="http://www.banzaimusic.com/1N4007.html?quantity=15"/>
    <hyperlink ref="G5" r:id="rId6" display="http://www.banzaimusic.com/39V-Zener-Diode-0-5W.html"/>
    <hyperlink ref="G7" r:id="rId7" display="http://www.banzaimusic.com/1N4148.html"/>
    <hyperlink ref="G8" r:id="rId8" display="http://www.banzaimusic.com/TL783CKC.html"/>
    <hyperlink ref="G10" r:id="rId9" display="http://www.banzaimusic.com/TIP121.html"/>
    <hyperlink ref="G9" r:id="rId10" display="http://it.farnell.com/stmicroelectronics/l78s12cv/ic-regolatore-di-tensione-12v-78s12/dp/9756132"/>
    <hyperlink ref="G74" r:id="rId11" display="http://www.banzaimusic.com/Omron-G5V-2-12VDC.html"/>
    <hyperlink ref="G76" r:id="rId12" display="http://www.banzaimusic.com/PT10-horizontal-10k.html"/>
    <hyperlink ref="G77" r:id="rId13" display="http://www.banzaimusic.com/Toggle-Switch-CZ-23.html?quantity=1"/>
    <hyperlink ref="G88" r:id="rId14" display="http://www.banzaimusic.com/Jack-MO-PINS-ECO.html"/>
    <hyperlink ref="G91" r:id="rId15" display="http://www.banzaimusic.com/XLR-3-CH-FEM.html"/>
    <hyperlink ref="G69" r:id="rId16" display="http://it.farnell.com/multicomp/mcta030-15/trasformatore-30-va-2-x-15-v/dp/9530312"/>
    <hyperlink ref="G70" r:id="rId17" display="http://it.farnell.com/multicomp/mcta030-12/trasformatore-30-va-2-x-12-v/dp/9530304"/>
    <hyperlink ref="G11" r:id="rId18" display="http://it.farnell.com/oep-oxford-electrical-products/a262a3e/trasformatore-audio-1-1-6-45-6/dp/1172344?whydiditmatch=rel_3&amp;matchedProduct=A262-A3E"/>
    <hyperlink ref="G12" r:id="rId19" display="http://it.farnell.com/oep-oxford-electrical-products/a262a2e/trasformatore-audio-1-1-2-2/dp/1172343?whydiditmatch=rel_3&amp;matchedProduct=A262-A2E&amp;Ntt=A262-A2E"/>
    <hyperlink ref="G13" r:id="rId20" display="http://it.farnell.com/oep-oxford-electrical-products/a262can/scatola-schermante-trasformatore/dp/1172345?in_merch=true&amp;MER=i-9b10-00001460"/>
    <hyperlink ref="G14" r:id="rId21" display="http://www.banzaimusic.com/Heat-Sink-FHS301.html"/>
    <hyperlink ref="G92" r:id="rId22" display="http://www.banzaimusic.com/XLR-3-CH-MAL.html"/>
    <hyperlink ref="G89" r:id="rId23" display="http://www.banzaimusic.com/Fuse-slow-blo-5x20mm-1-0A.html"/>
    <hyperlink ref="G96" r:id="rId24" display="http://www.banzaimusic.com/Brass-Standoff-XT-10.html"/>
    <hyperlink ref="G99" r:id="rId25" display="http://www.banzaimusic.com/Fresnel-lens-5mm-raised-red.html"/>
    <hyperlink ref="G22" r:id="rId26" display="http://www.banzaimusic.com/WIMA-MKS2-22nF-63V.html"/>
    <hyperlink ref="G21" r:id="rId27" display="http://www.banzaimusic.com/MKT-10nF-100V.html"/>
    <hyperlink ref="G25" r:id="rId28" display="http://www.banzaimusic.com/WIMA-MKS4-470nF-250V-LS15.html"/>
    <hyperlink ref="G26" r:id="rId29" display="http://www.banzaimusic.com/WIMA-MKS4-1-5uF-250V-LS22-5.html"/>
    <hyperlink ref="G27" r:id="rId30" display="http://www.banzaimusic.com/WIMA-MKS4-4-7uF-250V-LS27-5.html"/>
    <hyperlink ref="G24" r:id="rId31" display="http://www.banzaimusic.com/WIMA-MKP4-0-22uF-250V.html"/>
    <hyperlink ref="G23" r:id="rId32" display="http://www.banzaimusic.com/WIMA-MKS2-0-1uF-63V.html"/>
    <hyperlink ref="G30" r:id="rId33" display="http://www.banzaimusic.com/10uF-63V-Radial.html"/>
    <hyperlink ref="G31" r:id="rId34" display="http://www.banzaimusic.com/10uF-35V-Radial.html"/>
    <hyperlink ref="G32" r:id="rId35" display="http://www.banzaimusic.com/Roederstein-EKA-10uF-250V.html"/>
    <hyperlink ref="G33" r:id="rId36" display="http://www.banzaimusic.com/100uF-350V-Radial.html"/>
    <hyperlink ref="G34" r:id="rId37" display="http://www.banzaimusic.com/100uF-63V-Radial.html"/>
    <hyperlink ref="G35" r:id="rId38" display="http://www.banzaimusic.com/Frolyt-ERF-470uF-16V.html"/>
    <hyperlink ref="G36" r:id="rId39" display="http://www.banzaimusic.com/1000uF-25V-Radial.html"/>
    <hyperlink ref="G37" r:id="rId40" display="http://www.banzaimusic.com/47uF-63V-Radial.html"/>
    <hyperlink ref="G87" r:id="rId41" display="http://www.banzaimusic.com/Micalex-Socket-Noval-PC-Mount-spread-leads.html"/>
    <hyperlink ref="G81" r:id="rId42" display="http://www.banzaimusic.com/PCB-Connector-25-5G.html"/>
    <hyperlink ref="G19" r:id="rId43" display="http://www.banzaimusic.com/68pF-Ceramic-Cap-2-5mm.html"/>
    <hyperlink ref="G93" r:id="rId44" display="http://www.banzaimusic.com/Lucky-Chickenhead.html"/>
    <hyperlink ref="G41" r:id="rId45" display="http://www.banzaimusic.com/47-Ohm-MF-0-25W.html"/>
    <hyperlink ref="G42" r:id="rId46" display="http://www.banzaimusic.com/100-Ohm-MF-0-25W.html"/>
    <hyperlink ref="G43" r:id="rId47" display="http://www.banzaimusic.com/470-Ohm-MF-0-25W.html"/>
    <hyperlink ref="G44" r:id="rId48" display="http://www.banzaimusic.com/680-Ohm-MF-0-25W.html"/>
    <hyperlink ref="G45" r:id="rId49" display="http://www.banzaimusic.com/1-0k-MF-0-25W.html"/>
    <hyperlink ref="G46" r:id="rId50" display="http://www.banzaimusic.com/1-2k-MF-0-25W.html"/>
    <hyperlink ref="G47" r:id="rId51" display="http://www.banzaimusic.com/1-5k-MF-0-25W.html"/>
    <hyperlink ref="G48" r:id="rId52" display="http://www.banzaimusic.com/2-2k-MF-0-25W.html"/>
    <hyperlink ref="G49" r:id="rId53" display="http://www.banzaimusic.com/4-7k-MF-0-25W.html"/>
    <hyperlink ref="G50" r:id="rId54" display="http://www.banzaimusic.com/5-6k-MF-0-25W.html"/>
    <hyperlink ref="G52" r:id="rId55" display="http://www.banzaimusic.com/10k-MF-0-25W.html"/>
    <hyperlink ref="G53" r:id="rId56" display="http://www.banzaimusic.com/12k-MF-0-25W.html"/>
    <hyperlink ref="G54" r:id="rId57" display="http://www.banzaimusic.com/22k-MF-0-25W.html"/>
    <hyperlink ref="G55" r:id="rId58" display="http://www.banzaimusic.com/47k-MF-0-25W.html"/>
    <hyperlink ref="G56" r:id="rId59" display="http://www.banzaimusic.com/82k-MF-0-25W.html"/>
    <hyperlink ref="G57" r:id="rId60" display="http://www.banzaimusic.com/100k-MF-0-25W.html"/>
    <hyperlink ref="G58" r:id="rId61" display="http://www.banzaimusic.com/220k-MF-0-25W.html"/>
    <hyperlink ref="G59" r:id="rId62" display="http://www.banzaimusic.com/1-0M-MF-0-25W.html"/>
    <hyperlink ref="G51" r:id="rId63" display="http://www.banzaimusic.com/6-8k-MF-0-25W.html"/>
    <hyperlink ref="G63" r:id="rId64" display="http://www.banzaimusic.com/470-Ohm-2W.html"/>
    <hyperlink ref="G64" r:id="rId65" display="http://www.banzaimusic.com/1k-2W.html"/>
    <hyperlink ref="G65" r:id="rId66" display="http://www.banzaimusic.com/100k-2W.html"/>
    <hyperlink ref="G72" r:id="rId67" display="http://www.banzaimusic.com/Rotary-Switch-BR-4x3-Pins.html"/>
    <hyperlink ref="G94" r:id="rId68" display="http://www.banzaimusic.com/Black-pointer-knob.html"/>
    <hyperlink ref="G98" r:id="rId69" display="http://www.banzaimusic.com/LED-5mm-yellow-standard.html"/>
    <hyperlink ref="G28" r:id="rId70" display="http://it.farnell.com/jsp/search/productdetail.jsp?sku=1166900"/>
    <hyperlink ref="G95" r:id="rId71" display="http://it.farnell.com/jsp/search/productdetail.jsp?sku=522636"/>
    <hyperlink ref="G15" r:id="rId72" display="http://www.banzaimusic.com/Heat-Sink-A5723-60.html"/>
  </hyperlinks>
  <printOptions/>
  <pageMargins left="0.2519685039370079" right="0.2519685039370079" top="0.7519685039370079" bottom="0.7519685039370079" header="0.2992125984251969" footer="0.2992125984251969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Ingegnere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Donatello Di Clemente</dc:creator>
  <cp:keywords/>
  <dc:description/>
  <cp:lastModifiedBy>Donatello Di Clemente</cp:lastModifiedBy>
  <cp:lastPrinted>2011-05-24T12:25:37Z</cp:lastPrinted>
  <dcterms:created xsi:type="dcterms:W3CDTF">2010-06-26T15:40:08Z</dcterms:created>
  <dcterms:modified xsi:type="dcterms:W3CDTF">2013-08-18T11:34:58Z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